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調査について】　※要確認" sheetId="10" r:id="rId1"/>
    <sheet name="①介護ソフト以外" sheetId="4" r:id="rId2"/>
    <sheet name="① (記入例)" sheetId="3" r:id="rId3"/>
    <sheet name="②介護ソフト" sheetId="2" r:id="rId4"/>
    <sheet name="② (記入例)" sheetId="5" r:id="rId5"/>
    <sheet name="③パッケージ" sheetId="7" r:id="rId6"/>
    <sheet name="③(記入例)" sheetId="9" r:id="rId7"/>
    <sheet name="④業務改善支援" sheetId="12" r:id="rId8"/>
    <sheet name="④(記入例)" sheetId="11" r:id="rId9"/>
    <sheet name="選択肢" sheetId="1" r:id="rId10"/>
    <sheet name="サービス種別" sheetId="6" r:id="rId11"/>
  </sheets>
  <definedNames>
    <definedName name="_xlnm.Print_Area" localSheetId="3">'②介護ソフト'!$A$1:$N$37</definedName>
    <definedName name="_xlnm.Print_Area" localSheetId="2">'① (記入例)'!$A$1:$L$26</definedName>
    <definedName name="_xlnm.Print_Area" localSheetId="1">'①介護ソフト以外'!$A$1:$M$48</definedName>
    <definedName name="_xlnm.Print_Area" localSheetId="4">'② (記入例)'!$A$1:$N$25</definedName>
    <definedName name="_xlnm.Print_Area" localSheetId="5">'③パッケージ'!$A$1:$L$60</definedName>
    <definedName name="_xlnm.Print_Area" localSheetId="6">#REF!</definedName>
    <definedName name="_xlnm.Print_Area" localSheetId="0">'【調査について】　※要確認'!$A$1:$N$14</definedName>
    <definedName name="_xlnm.Print_Area" localSheetId="8">'④(記入例)'!$A$1:$H$19</definedName>
    <definedName name="_xlnm.Print_Area" localSheetId="7">'④業務改善支援'!$A$1:$I$36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池田　智紀</author>
  </authors>
  <commentList>
    <comment ref="G18" authorId="0">
      <text>
        <r>
          <rPr>
            <b/>
            <sz val="11"/>
            <color theme="1"/>
            <rFont val="游ゴシック"/>
          </rPr>
          <t>税抜きの金額</t>
        </r>
      </text>
    </comment>
  </commentList>
</comments>
</file>

<file path=xl/comments2.xml><?xml version="1.0" encoding="utf-8"?>
<comments xmlns="http://schemas.openxmlformats.org/spreadsheetml/2006/main">
  <authors>
    <author>池田　智紀</author>
  </authors>
  <commentList>
    <comment ref="G10" authorId="0">
      <text>
        <r>
          <rPr>
            <b/>
            <sz val="11"/>
            <color theme="1"/>
            <rFont val="游ゴシック"/>
          </rPr>
          <t>税抜きの金額</t>
        </r>
      </text>
    </comment>
    <comment ref="K10" authorId="0">
      <text>
        <r>
          <rPr>
            <sz val="11"/>
            <color rgb="FFFF0000"/>
            <rFont val="游ゴシック"/>
          </rPr>
          <t>Ａ事業所は利用定員数が35のため、上限台数は4台</t>
        </r>
        <r>
          <rPr>
            <sz val="11"/>
            <color theme="1"/>
            <rFont val="游ゴシック"/>
          </rPr>
          <t xml:space="preserve">となる。
今回Ａ事業所は「排泄支援２台+入浴支援２台＝上限台数４台」と上限台数の範囲内となる。
</t>
        </r>
      </text>
    </comment>
  </commentList>
</comments>
</file>

<file path=xl/comments3.xml><?xml version="1.0" encoding="utf-8"?>
<comments xmlns="http://schemas.openxmlformats.org/spreadsheetml/2006/main">
  <authors>
    <author>池田　智紀</author>
  </authors>
  <commentList>
    <comment ref="F17" authorId="0">
      <text>
        <r>
          <rPr>
            <b/>
            <sz val="11"/>
            <color theme="1"/>
            <rFont val="游ゴシック"/>
          </rPr>
          <t>税抜きの金額</t>
        </r>
      </text>
    </comment>
    <comment ref="I17" authorId="0">
      <text>
        <r>
          <rPr>
            <b/>
            <sz val="11"/>
            <color auto="1"/>
            <rFont val="ＭＳ 明朝"/>
          </rPr>
          <t>職員数等に応じて</t>
        </r>
        <r>
          <rPr>
            <b/>
            <sz val="11"/>
            <color rgb="FFFF0000"/>
            <rFont val="ＭＳ 明朝"/>
          </rPr>
          <t>契約額が変動しない</t>
        </r>
        <r>
          <rPr>
            <b/>
            <sz val="11"/>
            <color auto="1"/>
            <rFont val="ＭＳ 明朝"/>
          </rPr>
          <t>（</t>
        </r>
        <r>
          <rPr>
            <b/>
            <sz val="11"/>
            <color rgb="FFFF0000"/>
            <rFont val="ＭＳ 明朝"/>
          </rPr>
          <t>固定型</t>
        </r>
        <r>
          <rPr>
            <b/>
            <sz val="11"/>
            <color auto="1"/>
            <rFont val="ＭＳ 明朝"/>
          </rPr>
          <t>）場合は、「○」を選択
固定料金の場合、基準額は一律250万円</t>
        </r>
      </text>
    </comment>
    <comment ref="K17" authorId="0">
      <text>
        <r>
          <rPr>
            <b/>
            <sz val="11"/>
            <color rgb="FFFF0000"/>
            <rFont val="ＭＳ 明朝"/>
          </rPr>
          <t>５事業所以上の連携</t>
        </r>
        <r>
          <rPr>
            <b/>
            <sz val="11"/>
            <color auto="1"/>
            <rFont val="ＭＳ 明朝"/>
          </rPr>
          <t>をしている(予定も)場合は、「○」を選択。
「○」を選択すると、補助基準額に50,000円が加算される。</t>
        </r>
      </text>
    </comment>
  </commentList>
</comments>
</file>

<file path=xl/comments4.xml><?xml version="1.0" encoding="utf-8"?>
<comments xmlns="http://schemas.openxmlformats.org/spreadsheetml/2006/main">
  <authors>
    <author>池田　智紀</author>
  </authors>
  <commentList>
    <comment ref="F9" authorId="0">
      <text>
        <r>
          <rPr>
            <b/>
            <sz val="11"/>
            <color theme="1"/>
            <rFont val="游ゴシック"/>
          </rPr>
          <t>税抜きの金額</t>
        </r>
      </text>
    </comment>
    <comment ref="I9" authorId="0">
      <text>
        <r>
          <rPr>
            <b/>
            <sz val="11"/>
            <color auto="1"/>
            <rFont val="ＭＳ 明朝"/>
          </rPr>
          <t>職員数等に応じて</t>
        </r>
        <r>
          <rPr>
            <b/>
            <sz val="11"/>
            <color rgb="FFFF0000"/>
            <rFont val="ＭＳ 明朝"/>
          </rPr>
          <t>契約額が変動しない</t>
        </r>
        <r>
          <rPr>
            <b/>
            <sz val="11"/>
            <color auto="1"/>
            <rFont val="ＭＳ 明朝"/>
          </rPr>
          <t>（</t>
        </r>
        <r>
          <rPr>
            <b/>
            <sz val="11"/>
            <color rgb="FFFF0000"/>
            <rFont val="ＭＳ 明朝"/>
          </rPr>
          <t>固定型</t>
        </r>
        <r>
          <rPr>
            <b/>
            <sz val="11"/>
            <color auto="1"/>
            <rFont val="ＭＳ 明朝"/>
          </rPr>
          <t>）場合は、「○」を選択
固定料金の場合、基準額は一律250万円</t>
        </r>
      </text>
    </comment>
    <comment ref="K9" authorId="0">
      <text>
        <r>
          <rPr>
            <b/>
            <sz val="11"/>
            <color rgb="FFFF0000"/>
            <rFont val="ＭＳ 明朝"/>
          </rPr>
          <t>５事業所以上の連携</t>
        </r>
        <r>
          <rPr>
            <b/>
            <sz val="11"/>
            <color auto="1"/>
            <rFont val="ＭＳ 明朝"/>
          </rPr>
          <t>をしている(予定も)場合は、「○」を選択。
「○」を選択すると、補助基準額に50,000円が加算される。</t>
        </r>
      </text>
    </comment>
  </commentList>
</comments>
</file>

<file path=xl/comments5.xml><?xml version="1.0" encoding="utf-8"?>
<comments xmlns="http://schemas.openxmlformats.org/spreadsheetml/2006/main">
  <authors>
    <author>池田　智紀</author>
  </authors>
  <commentList>
    <comment ref="H18" authorId="0">
      <text>
        <r>
          <rPr>
            <b/>
            <sz val="11"/>
            <color theme="1"/>
            <rFont val="游ゴシック"/>
          </rPr>
          <t>税抜きの金額</t>
        </r>
      </text>
    </comment>
    <comment ref="L24" authorId="0">
      <text>
        <r>
          <rPr>
            <b/>
            <sz val="11"/>
            <color theme="1"/>
            <rFont val="游ゴシック"/>
          </rPr>
          <t>補助所要額の合計と補助基準額1,000万円の内、低い額を１事業所当たりの補助額とする。</t>
        </r>
      </text>
    </comment>
    <comment ref="J55" authorId="0">
      <text>
        <r>
          <rPr>
            <b/>
            <sz val="11"/>
            <color theme="1"/>
            <rFont val="游ゴシック"/>
          </rPr>
          <t>各事業所の補助額を</t>
        </r>
        <r>
          <rPr>
            <b/>
            <sz val="11"/>
            <color rgb="FFFF0000"/>
            <rFont val="游ゴシック"/>
          </rPr>
          <t>合計した法人の補助額</t>
        </r>
        <r>
          <rPr>
            <b/>
            <sz val="11"/>
            <color theme="1"/>
            <rFont val="游ゴシック"/>
          </rPr>
          <t>。
事業所数を追加していった場合、法人合計の計算式も変更すること。</t>
        </r>
      </text>
    </comment>
    <comment ref="B45" authorId="0">
      <text>
        <r>
          <rPr>
            <b/>
            <sz val="11"/>
            <color theme="1"/>
            <rFont val="游ゴシック"/>
          </rPr>
          <t>事業所数が足りない場合は、コピーして下に追加していくこと。（入力されている計算式もコピーして行を追加すること。）</t>
        </r>
      </text>
    </comment>
  </commentList>
</comments>
</file>

<file path=xl/comments6.xml><?xml version="1.0" encoding="utf-8"?>
<comments xmlns="http://schemas.openxmlformats.org/spreadsheetml/2006/main">
  <authors>
    <author>池田　智紀</author>
  </authors>
  <commentList>
    <comment ref="G9" authorId="0">
      <text>
        <r>
          <rPr>
            <b/>
            <sz val="11"/>
            <color theme="1"/>
            <rFont val="游ゴシック"/>
          </rPr>
          <t>税抜きの金額</t>
        </r>
      </text>
    </comment>
    <comment ref="K15" authorId="0">
      <text>
        <r>
          <rPr>
            <b/>
            <sz val="11"/>
            <color theme="1"/>
            <rFont val="游ゴシック"/>
          </rPr>
          <t>補助所要額の合計と補助基準額1,000万円の内、低い額を１事業所当たりの補助額とする。</t>
        </r>
      </text>
    </comment>
    <comment ref="I46" authorId="0">
      <text>
        <r>
          <rPr>
            <b/>
            <sz val="11"/>
            <color theme="1"/>
            <rFont val="游ゴシック"/>
          </rPr>
          <t>各事業所の補助額を</t>
        </r>
        <r>
          <rPr>
            <b/>
            <sz val="11"/>
            <color rgb="FFFF0000"/>
            <rFont val="游ゴシック"/>
          </rPr>
          <t>合計した法人の補助額</t>
        </r>
        <r>
          <rPr>
            <b/>
            <sz val="11"/>
            <color theme="1"/>
            <rFont val="游ゴシック"/>
          </rPr>
          <t>。
事業所数を追加していった場合、法人合計の計算式も変更すること。</t>
        </r>
      </text>
    </comment>
    <comment ref="A36" authorId="0">
      <text>
        <r>
          <rPr>
            <b/>
            <sz val="11"/>
            <color theme="1"/>
            <rFont val="游ゴシック"/>
          </rPr>
          <t>事業所数が足りない場合は、コピーして下に追加していくこと。（入力されている計算式もコピーして行を追加すること。）</t>
        </r>
      </text>
    </comment>
  </commentList>
</comments>
</file>

<file path=xl/comments7.xml><?xml version="1.0" encoding="utf-8"?>
<comments xmlns="http://schemas.openxmlformats.org/spreadsheetml/2006/main">
  <authors>
    <author>池田　智紀</author>
  </authors>
  <commentList>
    <comment ref="E16" authorId="0">
      <text>
        <r>
          <rPr>
            <b/>
            <sz val="11"/>
            <color theme="1"/>
            <rFont val="游ゴシック"/>
          </rPr>
          <t>税抜きの金額</t>
        </r>
      </text>
    </comment>
  </commentList>
</comments>
</file>

<file path=xl/comments8.xml><?xml version="1.0" encoding="utf-8"?>
<comments xmlns="http://schemas.openxmlformats.org/spreadsheetml/2006/main">
  <authors>
    <author>池田　智紀</author>
  </authors>
  <commentList>
    <comment ref="D9" authorId="0">
      <text>
        <r>
          <rPr>
            <b/>
            <sz val="11"/>
            <color theme="1"/>
            <rFont val="游ゴシック"/>
          </rPr>
          <t>税抜きの金額</t>
        </r>
      </text>
    </comment>
  </commentList>
</comments>
</file>

<file path=xl/sharedStrings.xml><?xml version="1.0" encoding="utf-8"?>
<sst xmlns="http://schemas.openxmlformats.org/spreadsheetml/2006/main" xmlns:r="http://schemas.openxmlformats.org/officeDocument/2006/relationships" count="164" uniqueCount="164">
  <si>
    <t>排泄支援</t>
    <rPh sb="0" eb="2">
      <t>はいせつ</t>
    </rPh>
    <rPh sb="2" eb="4">
      <t>しえん</t>
    </rPh>
    <phoneticPr fontId="2" type="Hiragana"/>
  </si>
  <si>
    <r>
      <t>【基準額】</t>
    </r>
    <r>
      <rPr>
        <sz val="11"/>
        <color theme="1"/>
        <rFont val="游ゴシック"/>
      </rPr>
      <t xml:space="preserve">
・</t>
    </r>
    <r>
      <rPr>
        <b/>
        <sz val="11"/>
        <color theme="1"/>
        <rFont val="游ゴシック"/>
      </rPr>
      <t>１事業所当たり、1,000万円</t>
    </r>
    <r>
      <rPr>
        <sz val="11"/>
        <color theme="1"/>
        <rFont val="游ゴシック"/>
      </rPr>
      <t>（単体ではなく、介護ソフトと組合わせて複数機器を導入する場合のみ利用可能）</t>
    </r>
    <rPh sb="8" eb="11">
      <t>ジギョウショ</t>
    </rPh>
    <rPh sb="11" eb="12">
      <t>ア</t>
    </rPh>
    <rPh sb="20" eb="22">
      <t>マンエン</t>
    </rPh>
    <rPh sb="23" eb="25">
      <t>タンタイ</t>
    </rPh>
    <rPh sb="30" eb="32">
      <t>カイゴ</t>
    </rPh>
    <rPh sb="36" eb="37">
      <t>クミ</t>
    </rPh>
    <rPh sb="37" eb="38">
      <t>ア</t>
    </rPh>
    <rPh sb="41" eb="43">
      <t>フクスウ</t>
    </rPh>
    <rPh sb="43" eb="45">
      <t>キキ</t>
    </rPh>
    <rPh sb="46" eb="48">
      <t>ドウニュウ</t>
    </rPh>
    <rPh sb="50" eb="52">
      <t>バアイ</t>
    </rPh>
    <rPh sb="54" eb="56">
      <t>リヨウ</t>
    </rPh>
    <rPh sb="56" eb="58">
      <t>カノウ</t>
    </rPh>
    <phoneticPr fontId="2"/>
  </si>
  <si>
    <t>所要額合計</t>
    <rPh sb="0" eb="3">
      <t>ショヨウガク</t>
    </rPh>
    <rPh sb="3" eb="5">
      <t>ゴウケイ</t>
    </rPh>
    <phoneticPr fontId="2"/>
  </si>
  <si>
    <t>色のセルを記載してください。行が不足する場合は適宜追加してください。</t>
    <rPh sb="0" eb="1">
      <t>イロ</t>
    </rPh>
    <rPh sb="5" eb="7">
      <t>キサイ</t>
    </rPh>
    <rPh sb="14" eb="15">
      <t>ギョウ</t>
    </rPh>
    <rPh sb="16" eb="18">
      <t>フソク</t>
    </rPh>
    <rPh sb="20" eb="22">
      <t>バアイ</t>
    </rPh>
    <rPh sb="23" eb="25">
      <t>テキギ</t>
    </rPh>
    <rPh sb="25" eb="27">
      <t>ツイカ</t>
    </rPh>
    <phoneticPr fontId="2"/>
  </si>
  <si>
    <t>Tell</t>
  </si>
  <si>
    <t>機器種類</t>
    <rPh sb="0" eb="2">
      <t>きき</t>
    </rPh>
    <rPh sb="2" eb="4">
      <t>しゅるい</t>
    </rPh>
    <phoneticPr fontId="2" type="Hiragana"/>
  </si>
  <si>
    <t>問１</t>
    <rPh sb="0" eb="1">
      <t>トイ</t>
    </rPh>
    <phoneticPr fontId="2"/>
  </si>
  <si>
    <t>67.介護予防福祉用具貸与</t>
    <rPh sb="3" eb="5">
      <t>かいご</t>
    </rPh>
    <rPh sb="5" eb="7">
      <t>よぼう</t>
    </rPh>
    <rPh sb="7" eb="11">
      <t>ふくしようぐ</t>
    </rPh>
    <rPh sb="11" eb="13">
      <t>たいよ</t>
    </rPh>
    <phoneticPr fontId="2" type="Hiragana"/>
  </si>
  <si>
    <r>
      <t>【上限額】</t>
    </r>
    <r>
      <rPr>
        <sz val="11"/>
        <color theme="1"/>
        <rFont val="游ゴシック"/>
      </rPr>
      <t xml:space="preserve">
・</t>
    </r>
    <r>
      <rPr>
        <b/>
        <sz val="11"/>
        <color theme="1"/>
        <rFont val="游ゴシック"/>
      </rPr>
      <t>１事業所当たり、メニュー①～③を合計して1,000万円を補助上限額</t>
    </r>
    <r>
      <rPr>
        <sz val="11"/>
        <color theme="1"/>
        <rFont val="游ゴシック"/>
      </rPr>
      <t>とする。</t>
    </r>
    <rPh sb="1" eb="3">
      <t>ジョウゲン</t>
    </rPh>
    <rPh sb="8" eb="11">
      <t>ジギョウショ</t>
    </rPh>
    <rPh sb="11" eb="12">
      <t>ア</t>
    </rPh>
    <rPh sb="23" eb="25">
      <t>ゴウケイ</t>
    </rPh>
    <rPh sb="32" eb="34">
      <t>マンエン</t>
    </rPh>
    <rPh sb="35" eb="37">
      <t>ホジョ</t>
    </rPh>
    <rPh sb="37" eb="40">
      <t>ジョウゲンガク</t>
    </rPh>
    <phoneticPr fontId="2"/>
  </si>
  <si>
    <r>
      <t>①</t>
    </r>
    <r>
      <rPr>
        <b/>
        <sz val="14"/>
        <color theme="1"/>
        <rFont val="游ゴシック"/>
      </rPr>
      <t>　介護テクノロジー等の導入支援（</t>
    </r>
    <r>
      <rPr>
        <b/>
        <sz val="14"/>
        <color rgb="FFFF0000"/>
        <rFont val="游ゴシック"/>
      </rPr>
      <t>介護ソフト以外</t>
    </r>
    <r>
      <rPr>
        <b/>
        <sz val="14"/>
        <color theme="1"/>
        <rFont val="游ゴシック"/>
      </rPr>
      <t>）</t>
    </r>
    <rPh sb="2" eb="4">
      <t>カイゴ</t>
    </rPh>
    <rPh sb="10" eb="11">
      <t>トウ</t>
    </rPh>
    <rPh sb="12" eb="14">
      <t>ドウニュウ</t>
    </rPh>
    <rPh sb="14" eb="16">
      <t>シエン</t>
    </rPh>
    <rPh sb="17" eb="19">
      <t>カイゴ</t>
    </rPh>
    <rPh sb="22" eb="24">
      <t>イガイ</t>
    </rPh>
    <phoneticPr fontId="2"/>
  </si>
  <si>
    <t>Ａ5</t>
  </si>
  <si>
    <t>１名以上10名以下</t>
  </si>
  <si>
    <t>51.介護福祉施設サービス</t>
    <rPh sb="3" eb="5">
      <t>かいご</t>
    </rPh>
    <rPh sb="5" eb="7">
      <t>ふくし</t>
    </rPh>
    <rPh sb="7" eb="9">
      <t>しせつ</t>
    </rPh>
    <phoneticPr fontId="2" type="Hiragana"/>
  </si>
  <si>
    <t>介護事業所名</t>
    <rPh sb="0" eb="2">
      <t>カイゴ</t>
    </rPh>
    <rPh sb="2" eb="5">
      <t>ジギョウショ</t>
    </rPh>
    <rPh sb="5" eb="6">
      <t>メイ</t>
    </rPh>
    <phoneticPr fontId="2"/>
  </si>
  <si>
    <r>
      <t>令和</t>
    </r>
    <r>
      <rPr>
        <b/>
        <sz val="14"/>
        <color rgb="FFFF0000"/>
        <rFont val="游ゴシック"/>
      </rPr>
      <t>８</t>
    </r>
    <r>
      <rPr>
        <b/>
        <sz val="14"/>
        <color theme="1"/>
        <rFont val="游ゴシック"/>
      </rPr>
      <t>年度　介護テクノロジー定着支援事業費補助金　</t>
    </r>
    <r>
      <rPr>
        <b/>
        <sz val="14"/>
        <color rgb="FFFF0000"/>
        <rFont val="游ゴシック"/>
      </rPr>
      <t>要望額調査</t>
    </r>
    <rPh sb="0" eb="2">
      <t>レイワ</t>
    </rPh>
    <rPh sb="3" eb="5">
      <t>ネンド</t>
    </rPh>
    <rPh sb="14" eb="16">
      <t>テイチャク</t>
    </rPh>
    <rPh sb="16" eb="18">
      <t>シエン</t>
    </rPh>
    <rPh sb="18" eb="21">
      <t>ジギョウヒ</t>
    </rPh>
    <rPh sb="21" eb="24">
      <t>ホジョキン</t>
    </rPh>
    <rPh sb="25" eb="27">
      <t>ヨウボウ</t>
    </rPh>
    <rPh sb="27" eb="28">
      <t>ガク</t>
    </rPh>
    <rPh sb="28" eb="30">
      <t>チョウサ</t>
    </rPh>
    <phoneticPr fontId="2"/>
  </si>
  <si>
    <t>○補助内容　介護テクノロジー導入支援（介護ソフト以外）</t>
    <rPh sb="1" eb="3">
      <t>ホジョ</t>
    </rPh>
    <rPh sb="3" eb="5">
      <t>ナイヨウ</t>
    </rPh>
    <phoneticPr fontId="2"/>
  </si>
  <si>
    <t>見守り機器</t>
    <rPh sb="0" eb="2">
      <t>みまも</t>
    </rPh>
    <rPh sb="3" eb="5">
      <t>きき</t>
    </rPh>
    <phoneticPr fontId="2" type="Hiragana"/>
  </si>
  <si>
    <t>21名以上30名以下</t>
  </si>
  <si>
    <t>職員数</t>
    <rPh sb="0" eb="3">
      <t>ショクインスウ</t>
    </rPh>
    <phoneticPr fontId="2"/>
  </si>
  <si>
    <t>担当者</t>
    <rPh sb="0" eb="3">
      <t>タントウシャ</t>
    </rPh>
    <phoneticPr fontId="2"/>
  </si>
  <si>
    <t>shizuokaken@pref.jp</t>
  </si>
  <si>
    <t>69.介護予防小規模多機能型居宅介護（短期利用型）</t>
    <rPh sb="3" eb="5">
      <t>かいご</t>
    </rPh>
    <rPh sb="5" eb="7">
      <t>よぼう</t>
    </rPh>
    <rPh sb="7" eb="10">
      <t>しょうきぼ</t>
    </rPh>
    <rPh sb="10" eb="13">
      <t>たきのう</t>
    </rPh>
    <rPh sb="13" eb="14">
      <t>がた</t>
    </rPh>
    <rPh sb="14" eb="16">
      <t>きょたく</t>
    </rPh>
    <rPh sb="16" eb="18">
      <t>かいご</t>
    </rPh>
    <rPh sb="19" eb="21">
      <t>たんき</t>
    </rPh>
    <rPh sb="21" eb="23">
      <t>りよう</t>
    </rPh>
    <rPh sb="23" eb="24">
      <t>がた</t>
    </rPh>
    <phoneticPr fontId="2" type="Hiragana"/>
  </si>
  <si>
    <t>法人合計</t>
    <rPh sb="0" eb="2">
      <t>ホウジン</t>
    </rPh>
    <rPh sb="2" eb="4">
      <t>ゴウケイ</t>
    </rPh>
    <phoneticPr fontId="2"/>
  </si>
  <si>
    <t>補助対象経費の
3/４の額
（千円未満切捨て）</t>
  </si>
  <si>
    <t>サービス種別</t>
    <rPh sb="4" eb="6">
      <t>しゅべつ</t>
    </rPh>
    <phoneticPr fontId="2" type="Hiragana"/>
  </si>
  <si>
    <t>色のセルには記載しないでください。（計算式が入っているため、自動で数字が出ます）</t>
    <rPh sb="0" eb="1">
      <t>イロ</t>
    </rPh>
    <rPh sb="6" eb="8">
      <t>キサイ</t>
    </rPh>
    <rPh sb="18" eb="21">
      <t>ケイサンシキ</t>
    </rPh>
    <rPh sb="22" eb="23">
      <t>ハイ</t>
    </rPh>
    <rPh sb="30" eb="32">
      <t>ジドウ</t>
    </rPh>
    <rPh sb="33" eb="35">
      <t>スウジ</t>
    </rPh>
    <rPh sb="36" eb="37">
      <t>デ</t>
    </rPh>
    <phoneticPr fontId="2"/>
  </si>
  <si>
    <t>導入予定の事業所について、下記表に記載してください。</t>
    <rPh sb="0" eb="2">
      <t>ドウニュウ</t>
    </rPh>
    <rPh sb="2" eb="4">
      <t>ヨテイ</t>
    </rPh>
    <rPh sb="5" eb="8">
      <t>ジギョウショ</t>
    </rPh>
    <rPh sb="13" eb="16">
      <t>カキヒョウ</t>
    </rPh>
    <rPh sb="17" eb="19">
      <t>キサイ</t>
    </rPh>
    <phoneticPr fontId="2"/>
  </si>
  <si>
    <r>
      <t>　コンサル会社等による業務改善支援を行うことを目的とした契約に係る経費</t>
    </r>
    <r>
      <rPr>
        <sz val="11"/>
        <color theme="1"/>
        <rFont val="游ゴシック"/>
      </rPr>
      <t>を補助対象とするメニュー。
　※補助金申請にあたり、業務改善支援を受けることが補助要件であるが、</t>
    </r>
    <r>
      <rPr>
        <b/>
        <sz val="11"/>
        <color theme="1"/>
        <rFont val="游ゴシック"/>
      </rPr>
      <t xml:space="preserve">国や県が主催するセミナー等への参加でも代用可能
</t>
    </r>
    <r>
      <rPr>
        <sz val="11"/>
        <color theme="1"/>
        <rFont val="游ゴシック"/>
      </rPr>
      <t>　→その場合、本メニューを活用しないことも問題はない</t>
    </r>
    <rPh sb="5" eb="7">
      <t>カイシャ</t>
    </rPh>
    <rPh sb="7" eb="8">
      <t>トウ</t>
    </rPh>
    <rPh sb="11" eb="13">
      <t>ギョウム</t>
    </rPh>
    <rPh sb="13" eb="15">
      <t>カイゼン</t>
    </rPh>
    <rPh sb="15" eb="17">
      <t>シエン</t>
    </rPh>
    <rPh sb="18" eb="19">
      <t>オコナ</t>
    </rPh>
    <rPh sb="23" eb="25">
      <t>モクテキ</t>
    </rPh>
    <rPh sb="28" eb="30">
      <t>ケイヤク</t>
    </rPh>
    <rPh sb="31" eb="32">
      <t>カカ</t>
    </rPh>
    <rPh sb="33" eb="35">
      <t>ケイヒ</t>
    </rPh>
    <rPh sb="36" eb="38">
      <t>ホジョ</t>
    </rPh>
    <rPh sb="38" eb="40">
      <t>タイショウ</t>
    </rPh>
    <rPh sb="51" eb="54">
      <t>ホジョキン</t>
    </rPh>
    <rPh sb="54" eb="56">
      <t>シンセイ</t>
    </rPh>
    <rPh sb="61" eb="63">
      <t>ギョウム</t>
    </rPh>
    <rPh sb="63" eb="65">
      <t>カイゼン</t>
    </rPh>
    <rPh sb="65" eb="67">
      <t>シエン</t>
    </rPh>
    <rPh sb="68" eb="69">
      <t>ウ</t>
    </rPh>
    <rPh sb="74" eb="76">
      <t>ホジョ</t>
    </rPh>
    <rPh sb="76" eb="78">
      <t>ヨウケン</t>
    </rPh>
    <rPh sb="83" eb="84">
      <t>クニ</t>
    </rPh>
    <rPh sb="85" eb="86">
      <t>ケン</t>
    </rPh>
    <rPh sb="87" eb="89">
      <t>シュサイ</t>
    </rPh>
    <rPh sb="95" eb="96">
      <t>トウ</t>
    </rPh>
    <rPh sb="98" eb="100">
      <t>サンカ</t>
    </rPh>
    <rPh sb="102" eb="104">
      <t>ダイヨウ</t>
    </rPh>
    <rPh sb="104" eb="106">
      <t>カノウ</t>
    </rPh>
    <rPh sb="111" eb="113">
      <t>バアイ</t>
    </rPh>
    <rPh sb="114" eb="115">
      <t>ホン</t>
    </rPh>
    <rPh sb="120" eb="122">
      <t>カツヨウ</t>
    </rPh>
    <rPh sb="128" eb="130">
      <t>モンダイ</t>
    </rPh>
    <phoneticPr fontId="2"/>
  </si>
  <si>
    <t>事業所No</t>
    <rPh sb="0" eb="3">
      <t>ジギョウショ</t>
    </rPh>
    <phoneticPr fontId="2"/>
  </si>
  <si>
    <t>法人名</t>
    <rPh sb="0" eb="2">
      <t>ホウジン</t>
    </rPh>
    <rPh sb="2" eb="3">
      <t>メイ</t>
    </rPh>
    <phoneticPr fontId="2"/>
  </si>
  <si>
    <t>サービス種別</t>
    <rPh sb="4" eb="6">
      <t>シュベツ</t>
    </rPh>
    <phoneticPr fontId="2"/>
  </si>
  <si>
    <t>事業所
No</t>
    <rPh sb="0" eb="3">
      <t>ジギョウショ</t>
    </rPh>
    <phoneticPr fontId="2"/>
  </si>
  <si>
    <t>11名以上20名以下</t>
  </si>
  <si>
    <t>55.介護医療院サービス</t>
    <rPh sb="3" eb="5">
      <t>かいご</t>
    </rPh>
    <rPh sb="5" eb="8">
      <t>いりょういん</t>
    </rPh>
    <phoneticPr fontId="2" type="Hiragana"/>
  </si>
  <si>
    <t>台数</t>
    <rPh sb="0" eb="2">
      <t>ダイスウ</t>
    </rPh>
    <phoneticPr fontId="2"/>
  </si>
  <si>
    <t>Mail</t>
  </si>
  <si>
    <t>補助基準額</t>
    <rPh sb="0" eb="2">
      <t>ホジョ</t>
    </rPh>
    <rPh sb="2" eb="4">
      <t>キジュン</t>
    </rPh>
    <rPh sb="4" eb="5">
      <t>ガク</t>
    </rPh>
    <phoneticPr fontId="2"/>
  </si>
  <si>
    <t>機器の種類</t>
    <rPh sb="0" eb="2">
      <t>キキ</t>
    </rPh>
    <rPh sb="3" eb="5">
      <t>シュルイ</t>
    </rPh>
    <phoneticPr fontId="2"/>
  </si>
  <si>
    <t>補助所要額</t>
    <rPh sb="0" eb="2">
      <t>ホジョ</t>
    </rPh>
    <phoneticPr fontId="2"/>
  </si>
  <si>
    <t>静岡　太郎</t>
    <rPh sb="0" eb="2">
      <t>シズオカ</t>
    </rPh>
    <rPh sb="3" eb="5">
      <t>タロウ</t>
    </rPh>
    <phoneticPr fontId="2"/>
  </si>
  <si>
    <t>社会福祉法人静岡会</t>
    <rPh sb="0" eb="6">
      <t>シャカイフクシホウジン</t>
    </rPh>
    <rPh sb="6" eb="8">
      <t>シズオカ</t>
    </rPh>
    <rPh sb="8" eb="9">
      <t>カイ</t>
    </rPh>
    <phoneticPr fontId="2"/>
  </si>
  <si>
    <t>補助対象経費
（税抜）</t>
    <rPh sb="0" eb="2">
      <t>ホジョ</t>
    </rPh>
    <rPh sb="2" eb="4">
      <t>タイショウ</t>
    </rPh>
    <rPh sb="4" eb="6">
      <t>ケイヒ</t>
    </rPh>
    <rPh sb="8" eb="9">
      <t>ゼイ</t>
    </rPh>
    <rPh sb="9" eb="10">
      <t>ヌ</t>
    </rPh>
    <phoneticPr fontId="2"/>
  </si>
  <si>
    <t>Ａ事業所</t>
    <rPh sb="1" eb="4">
      <t>ジギョウショ</t>
    </rPh>
    <phoneticPr fontId="2"/>
  </si>
  <si>
    <t>37.介護予防認知症対応型共同生活介護</t>
    <rPh sb="3" eb="5">
      <t>かいご</t>
    </rPh>
    <rPh sb="5" eb="7">
      <t>よぼう</t>
    </rPh>
    <rPh sb="7" eb="10">
      <t>にんちしょう</t>
    </rPh>
    <rPh sb="10" eb="13">
      <t>たいおうがた</t>
    </rPh>
    <rPh sb="13" eb="15">
      <t>きょうどう</t>
    </rPh>
    <rPh sb="15" eb="17">
      <t>せいかつ</t>
    </rPh>
    <rPh sb="17" eb="19">
      <t>かいご</t>
    </rPh>
    <phoneticPr fontId="2" type="Hiragana"/>
  </si>
  <si>
    <t>職員数</t>
    <rPh sb="0" eb="3">
      <t>しょくいんすう</t>
    </rPh>
    <phoneticPr fontId="2" type="Hiragana"/>
  </si>
  <si>
    <t>31名以上</t>
  </si>
  <si>
    <t>054-123-4567</t>
  </si>
  <si>
    <r>
      <t>　主には、</t>
    </r>
    <r>
      <rPr>
        <b/>
        <sz val="11"/>
        <color theme="1"/>
        <rFont val="游ゴシック"/>
      </rPr>
      <t>介護ロボット</t>
    </r>
    <r>
      <rPr>
        <sz val="11"/>
        <color theme="1"/>
        <rFont val="游ゴシック"/>
      </rPr>
      <t>を補助対象とするメニュー。その他に、国実施要綱要綱４（１）イに定める福祉用具等を対象する。</t>
    </r>
    <rPh sb="1" eb="2">
      <t>オモ</t>
    </rPh>
    <rPh sb="5" eb="7">
      <t>カイゴ</t>
    </rPh>
    <rPh sb="12" eb="14">
      <t>ホジョ</t>
    </rPh>
    <rPh sb="14" eb="16">
      <t>タイショウ</t>
    </rPh>
    <rPh sb="26" eb="27">
      <t>ホカ</t>
    </rPh>
    <rPh sb="29" eb="30">
      <t>クニ</t>
    </rPh>
    <rPh sb="30" eb="32">
      <t>ジッシ</t>
    </rPh>
    <rPh sb="32" eb="34">
      <t>ヨウコウ</t>
    </rPh>
    <rPh sb="34" eb="36">
      <t>ヨウコウ</t>
    </rPh>
    <rPh sb="42" eb="43">
      <t>サダ</t>
    </rPh>
    <rPh sb="45" eb="49">
      <t>フクシヨウグ</t>
    </rPh>
    <rPh sb="49" eb="50">
      <t>トウ</t>
    </rPh>
    <rPh sb="51" eb="53">
      <t>タイショウ</t>
    </rPh>
    <phoneticPr fontId="2"/>
  </si>
  <si>
    <t>移乗介助</t>
  </si>
  <si>
    <t>移動支援</t>
  </si>
  <si>
    <r>
      <t>【基準額】</t>
    </r>
    <r>
      <rPr>
        <sz val="11"/>
        <color theme="1"/>
        <rFont val="游ゴシック"/>
      </rPr>
      <t xml:space="preserve">
・機器により、以下の基準額を定める
　「移乗支援」「入浴支援」「その他（国実施要綱４（１）イで定める）」⇒　</t>
    </r>
    <r>
      <rPr>
        <b/>
        <sz val="11"/>
        <color theme="1"/>
        <rFont val="游ゴシック"/>
      </rPr>
      <t>100万円/1台</t>
    </r>
    <r>
      <rPr>
        <sz val="11"/>
        <color theme="1"/>
        <rFont val="游ゴシック"/>
      </rPr>
      <t xml:space="preserve">
　「上記以外」⇒　</t>
    </r>
    <r>
      <rPr>
        <b/>
        <sz val="11"/>
        <color theme="1"/>
        <rFont val="游ゴシック"/>
      </rPr>
      <t>30万円/1台</t>
    </r>
    <r>
      <rPr>
        <sz val="11"/>
        <color theme="1"/>
        <rFont val="游ゴシック"/>
      </rPr>
      <t xml:space="preserve">
・</t>
    </r>
    <r>
      <rPr>
        <b/>
        <sz val="11"/>
        <color theme="1"/>
        <rFont val="游ゴシック"/>
      </rPr>
      <t>機器等の導入に付帯して必要となる経費</t>
    </r>
    <r>
      <rPr>
        <sz val="11"/>
        <color theme="1"/>
        <rFont val="游ゴシック"/>
      </rPr>
      <t>は、</t>
    </r>
    <r>
      <rPr>
        <b/>
        <sz val="11"/>
        <color theme="1"/>
        <rFont val="游ゴシック"/>
      </rPr>
      <t>主となる機器と併せて導入する場合に限って</t>
    </r>
    <r>
      <rPr>
        <sz val="11"/>
        <color theme="1"/>
        <rFont val="游ゴシック"/>
      </rPr>
      <t>、</t>
    </r>
    <r>
      <rPr>
        <b/>
        <sz val="11"/>
        <color theme="1"/>
        <rFont val="游ゴシック"/>
      </rPr>
      <t>補助対象とする</t>
    </r>
    <r>
      <rPr>
        <sz val="11"/>
        <color theme="1"/>
        <rFont val="游ゴシック"/>
      </rPr>
      <t>ことができる
　経費に含まれないもの：通信費
　経費に含めるもの　　：介護テクノロジーを利用するためのWi-Fi環境を整備するために必要な経費（配線工事、ルーター、アクセスポイント、サーバー、ネットワーク構築 等）
　　　　　　　　　　　　介護テクノロジーの利用にともなって導入するPC、タブレット端末 等
　経費の基準額　　　　：主となる機器と、付帯して必要となる経費を合計して、上記の主となる機器の基準額までとする</t>
    </r>
  </si>
  <si>
    <t>利用
定員数</t>
    <rPh sb="0" eb="2">
      <t>リヨウ</t>
    </rPh>
    <rPh sb="3" eb="5">
      <t>テイイン</t>
    </rPh>
    <rPh sb="5" eb="6">
      <t>スウ</t>
    </rPh>
    <phoneticPr fontId="2"/>
  </si>
  <si>
    <t>Ｂ事業所</t>
    <rPh sb="1" eb="4">
      <t>ジギョウショ</t>
    </rPh>
    <phoneticPr fontId="2"/>
  </si>
  <si>
    <t>　静岡県庁介護保険課　池田・天羽
　Tel：054-221-2314
　mail：kaigohoken@pref.shizuoka.lg.jp</t>
  </si>
  <si>
    <t>○記入上の注意事項</t>
    <rPh sb="1" eb="3">
      <t>キニュウ</t>
    </rPh>
    <rPh sb="3" eb="4">
      <t>ウエ</t>
    </rPh>
    <rPh sb="5" eb="7">
      <t>チュウイ</t>
    </rPh>
    <rPh sb="7" eb="9">
      <t>ジコウ</t>
    </rPh>
    <phoneticPr fontId="2"/>
  </si>
  <si>
    <r>
      <t>・行が足りない場合は、行をコピーして追加すること。（入力されている計算式もコピーして行を追加すること。）
・事業所別</t>
    </r>
    <r>
      <rPr>
        <sz val="11"/>
        <color theme="1"/>
        <rFont val="游ゴシック"/>
      </rPr>
      <t>・サービス種別ごとに１行ずつ記入すること。
・以下の補助内容や記入例をよく確認して入力すること。</t>
    </r>
    <rPh sb="26" eb="28">
      <t>ニュウリョク</t>
    </rPh>
    <rPh sb="33" eb="36">
      <t>ケイサンシキ</t>
    </rPh>
    <rPh sb="42" eb="43">
      <t>ギョウ</t>
    </rPh>
    <rPh sb="44" eb="46">
      <t>ツイカ</t>
    </rPh>
    <rPh sb="54" eb="57">
      <t>ジギョウショ</t>
    </rPh>
    <rPh sb="57" eb="58">
      <t>ベツ</t>
    </rPh>
    <rPh sb="63" eb="65">
      <t>シュベツ</t>
    </rPh>
    <rPh sb="69" eb="70">
      <t>ギョウ</t>
    </rPh>
    <rPh sb="81" eb="83">
      <t>イカ</t>
    </rPh>
    <rPh sb="84" eb="86">
      <t>ホジョ</t>
    </rPh>
    <rPh sb="86" eb="88">
      <t>ナイヨウ</t>
    </rPh>
    <rPh sb="89" eb="91">
      <t>キニュウ</t>
    </rPh>
    <rPh sb="91" eb="92">
      <t>レイ</t>
    </rPh>
    <rPh sb="95" eb="97">
      <t>カクニン</t>
    </rPh>
    <rPh sb="99" eb="101">
      <t>ニュウリョク</t>
    </rPh>
    <phoneticPr fontId="2"/>
  </si>
  <si>
    <t>〇</t>
  </si>
  <si>
    <t>○留意事項</t>
  </si>
  <si>
    <t>問１　導入予定の事業所について、下記表に記載してください。</t>
    <rPh sb="3" eb="5">
      <t>ドウニュウ</t>
    </rPh>
    <rPh sb="5" eb="7">
      <t>ヨテイ</t>
    </rPh>
    <rPh sb="8" eb="11">
      <t>ジギョウショ</t>
    </rPh>
    <rPh sb="16" eb="19">
      <t>カキヒョウ</t>
    </rPh>
    <rPh sb="20" eb="22">
      <t>キサイ</t>
    </rPh>
    <phoneticPr fontId="2"/>
  </si>
  <si>
    <t>○調査について</t>
    <rPh sb="1" eb="3">
      <t>ちょうさ</t>
    </rPh>
    <phoneticPr fontId="2" type="Hiragana"/>
  </si>
  <si>
    <t>入浴支援</t>
    <rPh sb="0" eb="2">
      <t>にゅうよく</t>
    </rPh>
    <rPh sb="2" eb="4">
      <t>しえん</t>
    </rPh>
    <phoneticPr fontId="2" type="Hiragana"/>
  </si>
  <si>
    <t>ケアプランデータ連携システムの利用</t>
    <rPh sb="15" eb="17">
      <t>リヨウ</t>
    </rPh>
    <phoneticPr fontId="2"/>
  </si>
  <si>
    <t>その他（福祉用具等）</t>
    <rPh sb="2" eb="3">
      <t>ほか</t>
    </rPh>
    <rPh sb="4" eb="8">
      <t>ふくしようぐ</t>
    </rPh>
    <rPh sb="8" eb="9">
      <t>とう</t>
    </rPh>
    <phoneticPr fontId="2" type="Hiragana"/>
  </si>
  <si>
    <t>記入例</t>
    <rPh sb="0" eb="2">
      <t>キニュウ</t>
    </rPh>
    <rPh sb="2" eb="3">
      <t>レイ</t>
    </rPh>
    <phoneticPr fontId="2"/>
  </si>
  <si>
    <t>Ｃ事業所</t>
    <rPh sb="1" eb="4">
      <t>ジギョウショ</t>
    </rPh>
    <phoneticPr fontId="2"/>
  </si>
  <si>
    <t>○補助内容　介護テクノロジー導入支援（介護ソフト）</t>
    <rPh sb="1" eb="3">
      <t>ホジョ</t>
    </rPh>
    <rPh sb="3" eb="5">
      <t>ナイヨウ</t>
    </rPh>
    <phoneticPr fontId="2"/>
  </si>
  <si>
    <t>問１　導入予定の事業所について、下記表に記載してください。</t>
    <rPh sb="0" eb="1">
      <t>ト</t>
    </rPh>
    <rPh sb="3" eb="5">
      <t>ドウニュウ</t>
    </rPh>
    <rPh sb="5" eb="7">
      <t>ヨテイ</t>
    </rPh>
    <rPh sb="8" eb="11">
      <t>ジギョウショ</t>
    </rPh>
    <rPh sb="16" eb="19">
      <t>カキヒョウ</t>
    </rPh>
    <rPh sb="20" eb="22">
      <t>キサイ</t>
    </rPh>
    <phoneticPr fontId="2"/>
  </si>
  <si>
    <t>補助基準額
（ＥとＧを比較して
大きい額）</t>
    <rPh sb="0" eb="2">
      <t>ホジョ</t>
    </rPh>
    <rPh sb="2" eb="5">
      <t>キジュンガク</t>
    </rPh>
    <rPh sb="11" eb="13">
      <t>ヒカク</t>
    </rPh>
    <rPh sb="16" eb="17">
      <t>オオ</t>
    </rPh>
    <rPh sb="19" eb="20">
      <t>ガク</t>
    </rPh>
    <phoneticPr fontId="14"/>
  </si>
  <si>
    <t>ソフトの価格が
固定型の場合「○」</t>
    <rPh sb="4" eb="6">
      <t>カカク</t>
    </rPh>
    <rPh sb="10" eb="11">
      <t>ガタ</t>
    </rPh>
    <rPh sb="12" eb="14">
      <t>バアイ</t>
    </rPh>
    <phoneticPr fontId="14"/>
  </si>
  <si>
    <t>ソフトの価格が
「変動型」の場合の
補助基準額</t>
    <rPh sb="4" eb="6">
      <t>カカク</t>
    </rPh>
    <rPh sb="9" eb="11">
      <t>ヘンドウ</t>
    </rPh>
    <rPh sb="11" eb="12">
      <t>ガタ</t>
    </rPh>
    <rPh sb="14" eb="16">
      <t>バアイ</t>
    </rPh>
    <phoneticPr fontId="14"/>
  </si>
  <si>
    <t>ソフトの価格が
「固定型」の場合の
補助基準額</t>
    <rPh sb="4" eb="6">
      <t>カカク</t>
    </rPh>
    <rPh sb="9" eb="11">
      <t>コテイ</t>
    </rPh>
    <rPh sb="11" eb="12">
      <t>ガタ</t>
    </rPh>
    <rPh sb="14" eb="16">
      <t>バアイ</t>
    </rPh>
    <phoneticPr fontId="14"/>
  </si>
  <si>
    <t>-</t>
  </si>
  <si>
    <r>
      <t>【基準額】</t>
    </r>
    <r>
      <rPr>
        <sz val="11"/>
        <color theme="1"/>
        <rFont val="游ゴシック"/>
      </rPr>
      <t xml:space="preserve">
・</t>
    </r>
    <r>
      <rPr>
        <b/>
        <sz val="11"/>
        <color theme="1"/>
        <rFont val="游ゴシック"/>
      </rPr>
      <t>職員数により</t>
    </r>
    <r>
      <rPr>
        <sz val="11"/>
        <color theme="1"/>
        <rFont val="游ゴシック"/>
      </rPr>
      <t>、以下のとおり</t>
    </r>
    <r>
      <rPr>
        <b/>
        <sz val="11"/>
        <color theme="1"/>
        <rFont val="游ゴシック"/>
      </rPr>
      <t>１事業所当たりの補助基準額</t>
    </r>
    <r>
      <rPr>
        <sz val="11"/>
        <color theme="1"/>
        <rFont val="游ゴシック"/>
      </rPr>
      <t>を定める。
　「１名以上10名以下」⇒　</t>
    </r>
    <r>
      <rPr>
        <b/>
        <sz val="11"/>
        <color theme="1"/>
        <rFont val="游ゴシック"/>
      </rPr>
      <t>100万円</t>
    </r>
    <r>
      <rPr>
        <sz val="11"/>
        <color theme="1"/>
        <rFont val="游ゴシック"/>
      </rPr>
      <t xml:space="preserve">
　「11名以上20名以下」⇒　</t>
    </r>
    <r>
      <rPr>
        <b/>
        <sz val="11"/>
        <color theme="1"/>
        <rFont val="游ゴシック"/>
      </rPr>
      <t>150万円</t>
    </r>
    <r>
      <rPr>
        <sz val="11"/>
        <color theme="1"/>
        <rFont val="游ゴシック"/>
      </rPr>
      <t xml:space="preserve">
　「21名以上30名以下」⇒　</t>
    </r>
    <r>
      <rPr>
        <b/>
        <sz val="11"/>
        <color theme="1"/>
        <rFont val="游ゴシック"/>
      </rPr>
      <t>200万円</t>
    </r>
    <r>
      <rPr>
        <sz val="11"/>
        <color theme="1"/>
        <rFont val="游ゴシック"/>
      </rPr>
      <t xml:space="preserve">
　「31名以上」　　　　⇒　</t>
    </r>
    <r>
      <rPr>
        <b/>
        <sz val="11"/>
        <color theme="1"/>
        <rFont val="游ゴシック"/>
      </rPr>
      <t>250万円</t>
    </r>
    <r>
      <rPr>
        <sz val="11"/>
        <color theme="1"/>
        <rFont val="游ゴシック"/>
      </rPr>
      <t xml:space="preserve">
・職員数に応じて必要なライセンス数が変動するなど、</t>
    </r>
    <r>
      <rPr>
        <b/>
        <sz val="11"/>
        <color theme="1"/>
        <rFont val="游ゴシック"/>
      </rPr>
      <t>「職員数により合計金額が変動する契約」の場合は上記を基準額</t>
    </r>
    <r>
      <rPr>
        <sz val="11"/>
        <color theme="1"/>
        <rFont val="游ゴシック"/>
      </rPr>
      <t>とし、</t>
    </r>
    <r>
      <rPr>
        <b/>
        <sz val="11"/>
        <color theme="1"/>
        <rFont val="游ゴシック"/>
      </rPr>
      <t>「それ以外の方式の契約（固定型）」の場合は一律250万円を基準額</t>
    </r>
    <r>
      <rPr>
        <sz val="11"/>
        <color theme="1"/>
        <rFont val="游ゴシック"/>
      </rPr>
      <t>とする。
・訪問介護事業所等の居宅サービス事業所又は居宅介護支援事業所（介護予防も含む。）であって、</t>
    </r>
    <r>
      <rPr>
        <b/>
        <sz val="11"/>
        <color theme="1"/>
        <rFont val="游ゴシック"/>
      </rPr>
      <t>令和８年度中まで</t>
    </r>
    <r>
      <rPr>
        <sz val="11"/>
        <color theme="1"/>
        <rFont val="游ゴシック"/>
      </rPr>
      <t>に</t>
    </r>
    <r>
      <rPr>
        <b/>
        <sz val="11"/>
        <color theme="1"/>
        <rFont val="游ゴシック"/>
      </rPr>
      <t>「ケアプランデータ連携システム」により５事業所以上とデータ連携を実施</t>
    </r>
    <r>
      <rPr>
        <sz val="11"/>
        <color theme="1"/>
        <rFont val="游ゴシック"/>
      </rPr>
      <t>する場合は、
　基準額に５万円を加算する。</t>
    </r>
    <rPh sb="7" eb="10">
      <t>ショクインスウ</t>
    </rPh>
    <rPh sb="14" eb="16">
      <t>イカ</t>
    </rPh>
    <rPh sb="21" eb="24">
      <t>ジギョウショ</t>
    </rPh>
    <rPh sb="24" eb="25">
      <t>ア</t>
    </rPh>
    <rPh sb="28" eb="30">
      <t>ホジョ</t>
    </rPh>
    <rPh sb="30" eb="33">
      <t>キジュンガク</t>
    </rPh>
    <rPh sb="34" eb="35">
      <t>サダ</t>
    </rPh>
    <rPh sb="169" eb="171">
      <t>ジョウキ</t>
    </rPh>
    <rPh sb="190" eb="193">
      <t>コテイガタ</t>
    </rPh>
    <rPh sb="260" eb="262">
      <t>レイワ</t>
    </rPh>
    <rPh sb="263" eb="265">
      <t>ネンド</t>
    </rPh>
    <rPh sb="265" eb="266">
      <t>チュウ</t>
    </rPh>
    <phoneticPr fontId="2"/>
  </si>
  <si>
    <t>79.複合型サービス（看護小規模多機能型居宅介護・短期利用型）</t>
    <rPh sb="3" eb="6">
      <t>ふくごうがた</t>
    </rPh>
    <rPh sb="11" eb="13">
      <t>かんご</t>
    </rPh>
    <rPh sb="13" eb="16">
      <t>しょうきぼ</t>
    </rPh>
    <rPh sb="16" eb="20">
      <t>たきのうがた</t>
    </rPh>
    <rPh sb="20" eb="22">
      <t>きょたく</t>
    </rPh>
    <rPh sb="22" eb="24">
      <t>かいご</t>
    </rPh>
    <rPh sb="25" eb="27">
      <t>たんき</t>
    </rPh>
    <rPh sb="27" eb="29">
      <t>りよう</t>
    </rPh>
    <rPh sb="29" eb="30">
      <t>がた</t>
    </rPh>
    <phoneticPr fontId="2" type="Hiragana"/>
  </si>
  <si>
    <r>
      <t>③</t>
    </r>
    <r>
      <rPr>
        <b/>
        <sz val="14"/>
        <color theme="1"/>
        <rFont val="游ゴシック"/>
      </rPr>
      <t>　介護テクノロジーの</t>
    </r>
    <r>
      <rPr>
        <b/>
        <sz val="14"/>
        <color rgb="FFFF0000"/>
        <rFont val="游ゴシック"/>
      </rPr>
      <t>パッケージ型</t>
    </r>
    <r>
      <rPr>
        <b/>
        <sz val="14"/>
        <color theme="1"/>
        <rFont val="游ゴシック"/>
      </rPr>
      <t>導入支援</t>
    </r>
    <rPh sb="2" eb="4">
      <t>カイゴ</t>
    </rPh>
    <rPh sb="16" eb="17">
      <t>ガタ</t>
    </rPh>
    <rPh sb="17" eb="19">
      <t>ドウニュウ</t>
    </rPh>
    <rPh sb="19" eb="21">
      <t>シエン</t>
    </rPh>
    <phoneticPr fontId="2"/>
  </si>
  <si>
    <t>12.訪問入浴介護</t>
    <rPh sb="3" eb="5">
      <t>ほうもん</t>
    </rPh>
    <rPh sb="5" eb="7">
      <t>にゅうよく</t>
    </rPh>
    <rPh sb="7" eb="9">
      <t>かいご</t>
    </rPh>
    <phoneticPr fontId="2" type="Hiragana"/>
  </si>
  <si>
    <r>
      <t>②　介護テクノロジー等の導入支援（</t>
    </r>
    <r>
      <rPr>
        <b/>
        <sz val="14"/>
        <color rgb="FFFF0000"/>
        <rFont val="游ゴシック"/>
      </rPr>
      <t>介護ソフト</t>
    </r>
    <r>
      <rPr>
        <b/>
        <sz val="14"/>
        <color theme="1"/>
        <rFont val="游ゴシック"/>
      </rPr>
      <t>）</t>
    </r>
    <rPh sb="2" eb="4">
      <t>カイゴ</t>
    </rPh>
    <rPh sb="10" eb="11">
      <t>トウ</t>
    </rPh>
    <rPh sb="12" eb="14">
      <t>ドウニュウ</t>
    </rPh>
    <rPh sb="14" eb="16">
      <t>シエン</t>
    </rPh>
    <rPh sb="17" eb="19">
      <t>カイゴ</t>
    </rPh>
    <phoneticPr fontId="2"/>
  </si>
  <si>
    <r>
      <t>②</t>
    </r>
    <r>
      <rPr>
        <b/>
        <sz val="14"/>
        <color theme="1"/>
        <rFont val="游ゴシック"/>
      </rPr>
      <t>　介護テクノロジー等の導入支援（</t>
    </r>
    <r>
      <rPr>
        <b/>
        <sz val="14"/>
        <color rgb="FFFF0000"/>
        <rFont val="游ゴシック"/>
      </rPr>
      <t>介護ソフト</t>
    </r>
    <r>
      <rPr>
        <b/>
        <sz val="14"/>
        <color theme="1"/>
        <rFont val="游ゴシック"/>
      </rPr>
      <t>）</t>
    </r>
    <rPh sb="2" eb="4">
      <t>カイゴ</t>
    </rPh>
    <rPh sb="10" eb="11">
      <t>トウ</t>
    </rPh>
    <rPh sb="12" eb="14">
      <t>ドウニュウ</t>
    </rPh>
    <rPh sb="14" eb="16">
      <t>シエン</t>
    </rPh>
    <rPh sb="17" eb="19">
      <t>カイゴ</t>
    </rPh>
    <phoneticPr fontId="2"/>
  </si>
  <si>
    <r>
      <t>①　介護テクノロジー等の導入支援（</t>
    </r>
    <r>
      <rPr>
        <b/>
        <sz val="14"/>
        <color rgb="FFFF0000"/>
        <rFont val="游ゴシック"/>
      </rPr>
      <t>介護ソフト以外</t>
    </r>
    <r>
      <rPr>
        <b/>
        <sz val="14"/>
        <color theme="1"/>
        <rFont val="游ゴシック"/>
      </rPr>
      <t>）</t>
    </r>
    <rPh sb="2" eb="4">
      <t>カイゴ</t>
    </rPh>
    <rPh sb="10" eb="11">
      <t>トウ</t>
    </rPh>
    <rPh sb="12" eb="14">
      <t>ドウニュウ</t>
    </rPh>
    <rPh sb="14" eb="16">
      <t>シエン</t>
    </rPh>
    <rPh sb="17" eb="19">
      <t>カイゴ</t>
    </rPh>
    <rPh sb="22" eb="24">
      <t>イガイ</t>
    </rPh>
    <phoneticPr fontId="2"/>
  </si>
  <si>
    <t>17.福祉用具貸与</t>
    <rPh sb="3" eb="7">
      <t>ふくしようぐ</t>
    </rPh>
    <rPh sb="7" eb="9">
      <t>たいよ</t>
    </rPh>
    <phoneticPr fontId="2" type="Hiragana"/>
  </si>
  <si>
    <r>
      <t>・本調査は、来年度予算を検討する上で重要な調査ですので、できる限り</t>
    </r>
    <r>
      <rPr>
        <b/>
        <sz val="11"/>
        <color theme="1"/>
        <rFont val="游ゴシック"/>
      </rPr>
      <t>正確な回答をお願いします</t>
    </r>
    <r>
      <rPr>
        <sz val="11"/>
        <color theme="1"/>
        <rFont val="游ゴシック"/>
      </rPr>
      <t>。
・回答いただいた内容については、令和８年度の補助等を確約するものではありません。
・令和７年度の「</t>
    </r>
    <r>
      <rPr>
        <b/>
        <sz val="11"/>
        <color theme="1"/>
        <rFont val="游ゴシック"/>
      </rPr>
      <t>介護テクノロジー定着支援事業費補助金交付要綱</t>
    </r>
    <r>
      <rPr>
        <b/>
        <sz val="11"/>
        <color rgb="FFFF0000"/>
        <rFont val="游ゴシック"/>
      </rPr>
      <t>（案）</t>
    </r>
    <r>
      <rPr>
        <sz val="11"/>
        <color theme="1"/>
        <rFont val="游ゴシック"/>
      </rPr>
      <t>」の内容に基づき、回答をお願いします。
・国の要綱改正や県の予算状況により、令和８年度に補助要件等が変更される可能性がありますことを御了承ください。</t>
    </r>
    <rPh sb="6" eb="9">
      <t>ライネンド</t>
    </rPh>
    <rPh sb="9" eb="11">
      <t>ヨサン</t>
    </rPh>
    <rPh sb="12" eb="14">
      <t>ケントウ</t>
    </rPh>
    <rPh sb="16" eb="17">
      <t>ウエ</t>
    </rPh>
    <rPh sb="18" eb="20">
      <t>ジュウヨウ</t>
    </rPh>
    <rPh sb="21" eb="23">
      <t>チョウサ</t>
    </rPh>
    <rPh sb="31" eb="32">
      <t>カギ</t>
    </rPh>
    <rPh sb="33" eb="35">
      <t>セイカク</t>
    </rPh>
    <rPh sb="36" eb="38">
      <t>カイトウ</t>
    </rPh>
    <rPh sb="40" eb="41">
      <t>ネガ</t>
    </rPh>
    <rPh sb="48" eb="50">
      <t>カイトウ</t>
    </rPh>
    <rPh sb="55" eb="57">
      <t>ナイヨウ</t>
    </rPh>
    <rPh sb="63" eb="65">
      <t>レイワ</t>
    </rPh>
    <rPh sb="66" eb="68">
      <t>ネンド</t>
    </rPh>
    <rPh sb="69" eb="71">
      <t>ホジョ</t>
    </rPh>
    <rPh sb="71" eb="72">
      <t>トウ</t>
    </rPh>
    <rPh sb="73" eb="75">
      <t>カクヤク</t>
    </rPh>
    <rPh sb="89" eb="91">
      <t>レイワ</t>
    </rPh>
    <rPh sb="92" eb="94">
      <t>ネンド</t>
    </rPh>
    <rPh sb="104" eb="106">
      <t>テイチャク</t>
    </rPh>
    <rPh sb="106" eb="108">
      <t>シエン</t>
    </rPh>
    <rPh sb="114" eb="116">
      <t>コウフ</t>
    </rPh>
    <rPh sb="116" eb="118">
      <t>ヨウコウ</t>
    </rPh>
    <rPh sb="119" eb="120">
      <t>アン</t>
    </rPh>
    <rPh sb="123" eb="125">
      <t>ナイヨウ</t>
    </rPh>
    <rPh sb="126" eb="127">
      <t>モト</t>
    </rPh>
    <rPh sb="130" eb="132">
      <t>カイトウ</t>
    </rPh>
    <rPh sb="134" eb="135">
      <t>ネガ</t>
    </rPh>
    <rPh sb="142" eb="143">
      <t>クニ</t>
    </rPh>
    <rPh sb="144" eb="146">
      <t>ヨウコウ</t>
    </rPh>
    <rPh sb="146" eb="148">
      <t>カイセイ</t>
    </rPh>
    <rPh sb="149" eb="150">
      <t>ケン</t>
    </rPh>
    <rPh sb="151" eb="153">
      <t>ヨサン</t>
    </rPh>
    <rPh sb="153" eb="155">
      <t>ジョウキョウ</t>
    </rPh>
    <rPh sb="159" eb="161">
      <t>レイワ</t>
    </rPh>
    <rPh sb="162" eb="164">
      <t>ネンド</t>
    </rPh>
    <rPh sb="165" eb="167">
      <t>ホジョ</t>
    </rPh>
    <rPh sb="167" eb="169">
      <t>ヨウケン</t>
    </rPh>
    <rPh sb="169" eb="170">
      <t>トウ</t>
    </rPh>
    <rPh sb="171" eb="173">
      <t>ヘンコウ</t>
    </rPh>
    <rPh sb="176" eb="179">
      <t>カノウセイ</t>
    </rPh>
    <rPh sb="187" eb="190">
      <t>ゴリョウショウ</t>
    </rPh>
    <phoneticPr fontId="2"/>
  </si>
  <si>
    <r>
      <t>・行が足りない場合は、行をコピーして追加すること。（入力されている計算式もコピーして行を追加すること。）
・</t>
    </r>
    <r>
      <rPr>
        <b/>
        <sz val="11"/>
        <color theme="1"/>
        <rFont val="游ゴシック"/>
      </rPr>
      <t>事業所別・サービス種別ごとに１行</t>
    </r>
    <r>
      <rPr>
        <sz val="11"/>
        <color theme="1"/>
        <rFont val="游ゴシック"/>
      </rPr>
      <t>ずつ記入すること。
・以下の補助内容や記入例をよく確認して入力すること。</t>
    </r>
    <rPh sb="26" eb="28">
      <t>ニュウリョク</t>
    </rPh>
    <rPh sb="33" eb="36">
      <t>ケイサンシキ</t>
    </rPh>
    <rPh sb="42" eb="43">
      <t>ギョウ</t>
    </rPh>
    <rPh sb="44" eb="46">
      <t>ツイカ</t>
    </rPh>
    <rPh sb="54" eb="57">
      <t>ジギョウショ</t>
    </rPh>
    <rPh sb="57" eb="58">
      <t>ベツ</t>
    </rPh>
    <rPh sb="63" eb="65">
      <t>シュベツ</t>
    </rPh>
    <rPh sb="69" eb="70">
      <t>ギョウ</t>
    </rPh>
    <rPh sb="81" eb="83">
      <t>イカ</t>
    </rPh>
    <rPh sb="84" eb="86">
      <t>ホジョ</t>
    </rPh>
    <rPh sb="86" eb="88">
      <t>ナイヨウ</t>
    </rPh>
    <rPh sb="89" eb="91">
      <t>キニュウ</t>
    </rPh>
    <rPh sb="91" eb="92">
      <t>レイ</t>
    </rPh>
    <rPh sb="95" eb="97">
      <t>カクニン</t>
    </rPh>
    <rPh sb="99" eb="101">
      <t>ニュウリョク</t>
    </rPh>
    <phoneticPr fontId="2"/>
  </si>
  <si>
    <r>
      <t>○補助内容　</t>
    </r>
    <r>
      <rPr>
        <b/>
        <sz val="11"/>
        <color rgb="FFFF0000"/>
        <rFont val="游ゴシック"/>
      </rPr>
      <t>介護テクノロジー導入支援（介護ソフト以外）</t>
    </r>
    <rPh sb="1" eb="3">
      <t>ホジョ</t>
    </rPh>
    <rPh sb="3" eb="5">
      <t>ナイヨウ</t>
    </rPh>
    <phoneticPr fontId="2"/>
  </si>
  <si>
    <r>
      <t>　主には、</t>
    </r>
    <r>
      <rPr>
        <b/>
        <sz val="11"/>
        <color theme="1"/>
        <rFont val="游ゴシック"/>
      </rPr>
      <t>介護ソフト</t>
    </r>
    <r>
      <rPr>
        <sz val="11"/>
        <color theme="1"/>
        <rFont val="游ゴシック"/>
      </rPr>
      <t>を補助対象とするメニュー。</t>
    </r>
    <rPh sb="1" eb="2">
      <t>オモ</t>
    </rPh>
    <rPh sb="5" eb="7">
      <t>カイゴ</t>
    </rPh>
    <rPh sb="11" eb="13">
      <t>ホジョ</t>
    </rPh>
    <rPh sb="13" eb="15">
      <t>タイショウ</t>
    </rPh>
    <phoneticPr fontId="2"/>
  </si>
  <si>
    <t>39.介護予防認知症対応型共同生活介護（短期利用型）</t>
    <rPh sb="3" eb="5">
      <t>かいご</t>
    </rPh>
    <rPh sb="5" eb="7">
      <t>よぼう</t>
    </rPh>
    <rPh sb="7" eb="10">
      <t>にんちしょう</t>
    </rPh>
    <rPh sb="10" eb="13">
      <t>たいおうがた</t>
    </rPh>
    <rPh sb="13" eb="15">
      <t>きょうどう</t>
    </rPh>
    <rPh sb="15" eb="17">
      <t>せいかつ</t>
    </rPh>
    <rPh sb="17" eb="19">
      <t>かいご</t>
    </rPh>
    <rPh sb="20" eb="22">
      <t>たんき</t>
    </rPh>
    <rPh sb="22" eb="24">
      <t>りよう</t>
    </rPh>
    <rPh sb="24" eb="25">
      <t>がた</t>
    </rPh>
    <phoneticPr fontId="2" type="Hiragana"/>
  </si>
  <si>
    <r>
      <t>【機器の上限台数】</t>
    </r>
    <r>
      <rPr>
        <sz val="11"/>
        <color theme="1"/>
        <rFont val="游ゴシック"/>
      </rPr>
      <t xml:space="preserve">
・</t>
    </r>
    <r>
      <rPr>
        <b/>
        <sz val="11"/>
        <color theme="1"/>
        <rFont val="游ゴシック"/>
      </rPr>
      <t>１事業所当たり利用定員数を10で除した数</t>
    </r>
    <r>
      <rPr>
        <sz val="11"/>
        <color theme="1"/>
        <rFont val="游ゴシック"/>
      </rPr>
      <t>とし、端数が生じた場合はこれを切り上げるものとすること。
・ただし、</t>
    </r>
    <r>
      <rPr>
        <b/>
        <sz val="11"/>
        <color theme="1"/>
        <rFont val="游ゴシック"/>
      </rPr>
      <t>見守り機器は利用定員数を導入台数の上限</t>
    </r>
    <r>
      <rPr>
        <sz val="11"/>
        <color theme="1"/>
        <rFont val="游ゴシック"/>
      </rPr>
      <t>とし、</t>
    </r>
    <r>
      <rPr>
        <b/>
        <sz val="11"/>
        <color theme="1"/>
        <rFont val="游ゴシック"/>
      </rPr>
      <t>インカムは職員数を導入台数の上限</t>
    </r>
    <r>
      <rPr>
        <sz val="11"/>
        <color theme="1"/>
        <rFont val="游ゴシック"/>
      </rPr>
      <t>とする。</t>
    </r>
    <rPh sb="1" eb="3">
      <t>キキ</t>
    </rPh>
    <rPh sb="65" eb="67">
      <t>ミマモ</t>
    </rPh>
    <rPh sb="68" eb="70">
      <t>キキ</t>
    </rPh>
    <rPh sb="71" eb="73">
      <t>リヨウ</t>
    </rPh>
    <rPh sb="73" eb="76">
      <t>テイインスウ</t>
    </rPh>
    <rPh sb="77" eb="79">
      <t>ドウニュウ</t>
    </rPh>
    <rPh sb="79" eb="81">
      <t>ダイスウ</t>
    </rPh>
    <rPh sb="82" eb="84">
      <t>ジョウゲン</t>
    </rPh>
    <rPh sb="92" eb="95">
      <t>ショクインスウ</t>
    </rPh>
    <rPh sb="96" eb="98">
      <t>ドウニュウ</t>
    </rPh>
    <rPh sb="98" eb="100">
      <t>ダイスウ</t>
    </rPh>
    <rPh sb="101" eb="103">
      <t>ジョウゲン</t>
    </rPh>
    <phoneticPr fontId="2"/>
  </si>
  <si>
    <r>
      <t>【機器等の上限台数】</t>
    </r>
    <r>
      <rPr>
        <sz val="11"/>
        <color theme="1"/>
        <rFont val="游ゴシック"/>
      </rPr>
      <t xml:space="preserve">
・</t>
    </r>
    <r>
      <rPr>
        <b/>
        <sz val="11"/>
        <color theme="1"/>
        <rFont val="游ゴシック"/>
      </rPr>
      <t>１事業所当たり利用定員数を10で除した数</t>
    </r>
    <r>
      <rPr>
        <sz val="11"/>
        <color theme="1"/>
        <rFont val="游ゴシック"/>
      </rPr>
      <t>とし、端数が生じた場合はこれを切り上げるものとすること。</t>
    </r>
    <rPh sb="1" eb="3">
      <t>キキ</t>
    </rPh>
    <rPh sb="3" eb="4">
      <t>トウ</t>
    </rPh>
    <phoneticPr fontId="2"/>
  </si>
  <si>
    <t>介護ソフト</t>
    <rPh sb="0" eb="2">
      <t>かいご</t>
    </rPh>
    <phoneticPr fontId="2" type="Hiragana"/>
  </si>
  <si>
    <t>計</t>
    <rPh sb="0" eb="1">
      <t>ケイ</t>
    </rPh>
    <phoneticPr fontId="2"/>
  </si>
  <si>
    <t>法人合計の補助額</t>
    <rPh sb="0" eb="2">
      <t>ホウジン</t>
    </rPh>
    <rPh sb="2" eb="4">
      <t>ゴウケイ</t>
    </rPh>
    <rPh sb="5" eb="7">
      <t>ホジョ</t>
    </rPh>
    <rPh sb="7" eb="8">
      <t>ガク</t>
    </rPh>
    <phoneticPr fontId="2"/>
  </si>
  <si>
    <r>
      <t>　</t>
    </r>
    <r>
      <rPr>
        <b/>
        <sz val="11"/>
        <color theme="1"/>
        <rFont val="游ゴシック"/>
      </rPr>
      <t>介護業務支援（介護ソフト）と組合わせて連動させることで、より効果が高まると判断できるテクノロジーを導入（複数導入）</t>
    </r>
    <r>
      <rPr>
        <sz val="11"/>
        <color theme="1"/>
        <rFont val="游ゴシック"/>
      </rPr>
      <t>する場合の支援を行うメニュー。
　補助対象例：介護ソフト+見守り機器20台+インカム15台、介護ソフト+見守り機器30台
　　　　　　　（↑機器20台は1種類のみ）</t>
    </r>
    <rPh sb="1" eb="3">
      <t>カイゴ</t>
    </rPh>
    <rPh sb="3" eb="5">
      <t>ギョウム</t>
    </rPh>
    <rPh sb="5" eb="7">
      <t>シエン</t>
    </rPh>
    <rPh sb="8" eb="10">
      <t>カイゴ</t>
    </rPh>
    <rPh sb="15" eb="17">
      <t>クミア</t>
    </rPh>
    <rPh sb="53" eb="55">
      <t>フクスウ</t>
    </rPh>
    <rPh sb="55" eb="57">
      <t>ドウニュウ</t>
    </rPh>
    <rPh sb="75" eb="77">
      <t>ホジョ</t>
    </rPh>
    <rPh sb="77" eb="79">
      <t>タイショウ</t>
    </rPh>
    <rPh sb="79" eb="80">
      <t>レイ</t>
    </rPh>
    <rPh sb="81" eb="83">
      <t>カイゴ</t>
    </rPh>
    <rPh sb="87" eb="89">
      <t>ミマモ</t>
    </rPh>
    <rPh sb="90" eb="92">
      <t>キキ</t>
    </rPh>
    <rPh sb="94" eb="95">
      <t>ダイ</t>
    </rPh>
    <rPh sb="102" eb="103">
      <t>ダイ</t>
    </rPh>
    <rPh sb="104" eb="106">
      <t>カイゴ</t>
    </rPh>
    <rPh sb="110" eb="112">
      <t>ミマモ</t>
    </rPh>
    <rPh sb="113" eb="115">
      <t>キキ</t>
    </rPh>
    <rPh sb="117" eb="118">
      <t>ダイ</t>
    </rPh>
    <phoneticPr fontId="2"/>
  </si>
  <si>
    <t>2Ａ</t>
  </si>
  <si>
    <r>
      <t>・行が足りない場合は、行をコピーして追加すること。（入力されている計算式もコピーして行を追加すること。）
・事業所別</t>
    </r>
    <r>
      <rPr>
        <sz val="11"/>
        <color theme="1"/>
        <rFont val="游ゴシック"/>
      </rPr>
      <t>ごとに１行ずつ記入すること。
・以下の補助内容や記入例をよく確認して入力すること。</t>
    </r>
    <rPh sb="26" eb="28">
      <t>ニュウリョク</t>
    </rPh>
    <rPh sb="33" eb="36">
      <t>ケイサンシキ</t>
    </rPh>
    <rPh sb="42" eb="43">
      <t>ギョウ</t>
    </rPh>
    <rPh sb="44" eb="46">
      <t>ツイカ</t>
    </rPh>
    <rPh sb="54" eb="57">
      <t>ジギョウショ</t>
    </rPh>
    <rPh sb="57" eb="58">
      <t>ベツ</t>
    </rPh>
    <rPh sb="62" eb="63">
      <t>ギョウ</t>
    </rPh>
    <rPh sb="74" eb="76">
      <t>イカ</t>
    </rPh>
    <rPh sb="77" eb="79">
      <t>ホジョ</t>
    </rPh>
    <rPh sb="79" eb="81">
      <t>ナイヨウ</t>
    </rPh>
    <rPh sb="82" eb="84">
      <t>キニュウ</t>
    </rPh>
    <rPh sb="84" eb="85">
      <t>レイ</t>
    </rPh>
    <rPh sb="88" eb="90">
      <t>カクニン</t>
    </rPh>
    <rPh sb="92" eb="94">
      <t>ニュウリョク</t>
    </rPh>
    <phoneticPr fontId="2"/>
  </si>
  <si>
    <t>補助基準額</t>
    <rPh sb="0" eb="2">
      <t>ホジョ</t>
    </rPh>
    <rPh sb="2" eb="5">
      <t>キジュンガク</t>
    </rPh>
    <phoneticPr fontId="14"/>
  </si>
  <si>
    <r>
      <t>【基準額】</t>
    </r>
    <r>
      <rPr>
        <sz val="11"/>
        <color theme="1"/>
        <rFont val="游ゴシック"/>
      </rPr>
      <t xml:space="preserve">
・</t>
    </r>
    <r>
      <rPr>
        <b/>
        <sz val="11"/>
        <color theme="1"/>
        <rFont val="游ゴシック"/>
      </rPr>
      <t>１事業所当たり45万円</t>
    </r>
    <rPh sb="8" eb="11">
      <t>ジギョウショ</t>
    </rPh>
    <rPh sb="11" eb="12">
      <t>ア</t>
    </rPh>
    <rPh sb="16" eb="18">
      <t>マンエン</t>
    </rPh>
    <phoneticPr fontId="2"/>
  </si>
  <si>
    <r>
      <t>④</t>
    </r>
    <r>
      <rPr>
        <b/>
        <sz val="14"/>
        <color theme="1"/>
        <rFont val="游ゴシック"/>
      </rPr>
      <t>　導入支援と一体的に行う</t>
    </r>
    <r>
      <rPr>
        <b/>
        <sz val="14"/>
        <color rgb="FFFF0000"/>
        <rFont val="游ゴシック"/>
      </rPr>
      <t>業務改善支援</t>
    </r>
    <rPh sb="2" eb="4">
      <t>ドウニュウ</t>
    </rPh>
    <rPh sb="4" eb="6">
      <t>シエン</t>
    </rPh>
    <rPh sb="7" eb="10">
      <t>イッタイテキ</t>
    </rPh>
    <rPh sb="11" eb="12">
      <t>オコナ</t>
    </rPh>
    <rPh sb="13" eb="15">
      <t>ギョウム</t>
    </rPh>
    <rPh sb="15" eb="17">
      <t>カイゼン</t>
    </rPh>
    <rPh sb="17" eb="19">
      <t>シエン</t>
    </rPh>
    <phoneticPr fontId="2"/>
  </si>
  <si>
    <r>
      <t>　来年度実施予定の「</t>
    </r>
    <r>
      <rPr>
        <b/>
        <sz val="11"/>
        <color theme="1"/>
        <rFont val="游ゴシック"/>
      </rPr>
      <t>令和８年度介護テクノロジー定着支援事業費補助金</t>
    </r>
    <r>
      <rPr>
        <sz val="11"/>
        <color theme="1"/>
        <rFont val="游ゴシック"/>
      </rPr>
      <t>」について、要望額調査を実施します。
　令和８年度の申請を計画している法人は連絡先を記入の上、漏れなく回答をお願いします。
　</t>
    </r>
    <r>
      <rPr>
        <b/>
        <sz val="11"/>
        <color rgb="FFFF0000"/>
        <rFont val="游ゴシック"/>
      </rPr>
      <t>下記内容と、「各シートの注意事項・補助内容」「記入例」をよく読み記載してください。
　※「国実施要綱」「補助金交付要綱（案）」も必ず確認してください。</t>
    </r>
    <rPh sb="1" eb="4">
      <t>ライネンド</t>
    </rPh>
    <rPh sb="4" eb="6">
      <t>ジッシ</t>
    </rPh>
    <rPh sb="6" eb="8">
      <t>ヨテイ</t>
    </rPh>
    <rPh sb="39" eb="41">
      <t>ヨウボウ</t>
    </rPh>
    <rPh sb="41" eb="42">
      <t>ガク</t>
    </rPh>
    <rPh sb="42" eb="44">
      <t>チョウサ</t>
    </rPh>
    <rPh sb="45" eb="47">
      <t>ジッシ</t>
    </rPh>
    <rPh sb="53" eb="55">
      <t>レイワ</t>
    </rPh>
    <rPh sb="56" eb="58">
      <t>ネンド</t>
    </rPh>
    <rPh sb="78" eb="79">
      <t>ウエ</t>
    </rPh>
    <rPh sb="80" eb="81">
      <t>モ</t>
    </rPh>
    <rPh sb="96" eb="98">
      <t>カキ</t>
    </rPh>
    <rPh sb="98" eb="100">
      <t>ナイヨウ</t>
    </rPh>
    <rPh sb="103" eb="104">
      <t>カク</t>
    </rPh>
    <rPh sb="108" eb="110">
      <t>チュウイ</t>
    </rPh>
    <rPh sb="110" eb="112">
      <t>ジコウ</t>
    </rPh>
    <rPh sb="113" eb="115">
      <t>ホジョ</t>
    </rPh>
    <rPh sb="115" eb="117">
      <t>ナイヨウ</t>
    </rPh>
    <rPh sb="119" eb="121">
      <t>キニュウ</t>
    </rPh>
    <rPh sb="121" eb="122">
      <t>レイ</t>
    </rPh>
    <rPh sb="126" eb="127">
      <t>ヨ</t>
    </rPh>
    <rPh sb="128" eb="130">
      <t>キサイ</t>
    </rPh>
    <rPh sb="160" eb="161">
      <t>カナラ</t>
    </rPh>
    <rPh sb="162" eb="164">
      <t>カクニン</t>
    </rPh>
    <phoneticPr fontId="2"/>
  </si>
  <si>
    <t>○対象事業者</t>
    <rPh sb="1" eb="3">
      <t>たいしょう</t>
    </rPh>
    <rPh sb="3" eb="6">
      <t>じぎょうしゃ</t>
    </rPh>
    <phoneticPr fontId="2" type="Hiragana"/>
  </si>
  <si>
    <r>
      <t></t>
    </r>
    <r>
      <rPr>
        <b/>
        <sz val="11"/>
        <color theme="1"/>
        <rFont val="游ゴシック"/>
      </rPr>
      <t>介護保険法</t>
    </r>
    <r>
      <rPr>
        <sz val="11"/>
        <color theme="1"/>
        <rFont val="游ゴシック"/>
      </rPr>
      <t>に基づくサービスを提供する</t>
    </r>
    <r>
      <rPr>
        <b/>
        <sz val="11"/>
        <color theme="1"/>
        <rFont val="游ゴシック"/>
      </rPr>
      <t>全てのサービス事業所</t>
    </r>
    <r>
      <rPr>
        <sz val="11"/>
        <color theme="1"/>
        <rFont val="游ゴシック"/>
      </rPr>
      <t>（訪問介護事業所や居宅介護支援事業所を含む。）
</t>
    </r>
    <r>
      <rPr>
        <b/>
        <sz val="11"/>
        <color theme="1"/>
        <rFont val="游ゴシック"/>
      </rPr>
      <t>老人福祉法</t>
    </r>
    <r>
      <rPr>
        <sz val="11"/>
        <color theme="1"/>
        <rFont val="游ゴシック"/>
      </rPr>
      <t>に基づく</t>
    </r>
    <r>
      <rPr>
        <b/>
        <sz val="11"/>
        <color theme="1"/>
        <rFont val="游ゴシック"/>
      </rPr>
      <t>養護老人ホーム</t>
    </r>
    <r>
      <rPr>
        <sz val="11"/>
        <color theme="1"/>
        <rFont val="游ゴシック"/>
      </rPr>
      <t>及び</t>
    </r>
    <r>
      <rPr>
        <b/>
        <sz val="11"/>
        <color theme="1"/>
        <rFont val="游ゴシック"/>
      </rPr>
      <t>軽費老人ホーム</t>
    </r>
  </si>
  <si>
    <t>76.定期巡回・随時対応型訪問介護看護</t>
    <rPh sb="3" eb="5">
      <t>ていき</t>
    </rPh>
    <rPh sb="5" eb="7">
      <t>じゅんかい</t>
    </rPh>
    <rPh sb="8" eb="10">
      <t>ずいじ</t>
    </rPh>
    <rPh sb="10" eb="13">
      <t>たいおうがた</t>
    </rPh>
    <rPh sb="13" eb="15">
      <t>ほうもん</t>
    </rPh>
    <rPh sb="15" eb="17">
      <t>かいご</t>
    </rPh>
    <rPh sb="17" eb="19">
      <t>かんご</t>
    </rPh>
    <phoneticPr fontId="2" type="Hiragana"/>
  </si>
  <si>
    <t>Ａ2</t>
  </si>
  <si>
    <t>21.短期入所生活介護</t>
    <rPh sb="3" eb="5">
      <t>たんき</t>
    </rPh>
    <rPh sb="5" eb="7">
      <t>にゅうしょ</t>
    </rPh>
    <rPh sb="7" eb="9">
      <t>せいかつ</t>
    </rPh>
    <rPh sb="9" eb="11">
      <t>かいご</t>
    </rPh>
    <phoneticPr fontId="2" type="Hiragana"/>
  </si>
  <si>
    <t>22.短期入所療養介護（介護老人保健施設）</t>
    <rPh sb="3" eb="5">
      <t>たんき</t>
    </rPh>
    <rPh sb="5" eb="7">
      <t>にゅうしょ</t>
    </rPh>
    <rPh sb="7" eb="9">
      <t>りょうよう</t>
    </rPh>
    <rPh sb="9" eb="11">
      <t>かいご</t>
    </rPh>
    <rPh sb="12" eb="14">
      <t>かいご</t>
    </rPh>
    <rPh sb="14" eb="16">
      <t>ろうじん</t>
    </rPh>
    <rPh sb="16" eb="18">
      <t>ほけん</t>
    </rPh>
    <rPh sb="18" eb="20">
      <t>しせつ</t>
    </rPh>
    <phoneticPr fontId="2" type="Hiragana"/>
  </si>
  <si>
    <t>52.介護保健施設サービス</t>
    <rPh sb="3" eb="5">
      <t>かいご</t>
    </rPh>
    <rPh sb="5" eb="7">
      <t>ほけん</t>
    </rPh>
    <rPh sb="7" eb="9">
      <t>しせつ</t>
    </rPh>
    <phoneticPr fontId="2" type="Hiragana"/>
  </si>
  <si>
    <t>36.地域密着型特定施設入居者生活介護</t>
    <rPh sb="3" eb="5">
      <t>ちいき</t>
    </rPh>
    <rPh sb="5" eb="8">
      <t>みっちゃくがた</t>
    </rPh>
    <rPh sb="8" eb="10">
      <t>とくてい</t>
    </rPh>
    <rPh sb="10" eb="12">
      <t>しせつ</t>
    </rPh>
    <rPh sb="12" eb="15">
      <t>にゅうきょしゃ</t>
    </rPh>
    <rPh sb="15" eb="17">
      <t>せいかつ</t>
    </rPh>
    <rPh sb="17" eb="19">
      <t>かいご</t>
    </rPh>
    <phoneticPr fontId="2" type="Hiragana"/>
  </si>
  <si>
    <t>2Ｂ</t>
  </si>
  <si>
    <t>66.介護予防通所リハビリテーション</t>
    <rPh sb="3" eb="5">
      <t>かいご</t>
    </rPh>
    <rPh sb="5" eb="7">
      <t>よぼう</t>
    </rPh>
    <rPh sb="7" eb="9">
      <t>つうしょ</t>
    </rPh>
    <phoneticPr fontId="2" type="Hiragana"/>
  </si>
  <si>
    <t>Ａ7</t>
  </si>
  <si>
    <t>A3.訪問型サービス（独自/定率）</t>
    <rPh sb="3" eb="6">
      <t>ほうもんがた</t>
    </rPh>
    <rPh sb="11" eb="13">
      <t>どくじ</t>
    </rPh>
    <rPh sb="14" eb="16">
      <t>ていりつ</t>
    </rPh>
    <phoneticPr fontId="2" type="Hiragana"/>
  </si>
  <si>
    <t>Ａ1</t>
  </si>
  <si>
    <t>Ａ3</t>
  </si>
  <si>
    <t>41.特定福祉用具販売</t>
    <rPh sb="3" eb="5">
      <t>とくてい</t>
    </rPh>
    <rPh sb="5" eb="9">
      <t>ふくしようぐ</t>
    </rPh>
    <rPh sb="9" eb="11">
      <t>はんばい</t>
    </rPh>
    <phoneticPr fontId="2" type="Hiragana"/>
  </si>
  <si>
    <t>Ａ4</t>
  </si>
  <si>
    <t>Ａ6</t>
  </si>
  <si>
    <t>Ａ8</t>
  </si>
  <si>
    <t>34.介護予防居宅療養管理指導</t>
    <rPh sb="3" eb="5">
      <t>かいご</t>
    </rPh>
    <rPh sb="5" eb="7">
      <t>よぼう</t>
    </rPh>
    <rPh sb="7" eb="9">
      <t>きょたく</t>
    </rPh>
    <rPh sb="9" eb="11">
      <t>りょうよう</t>
    </rPh>
    <rPh sb="11" eb="13">
      <t>かんり</t>
    </rPh>
    <rPh sb="13" eb="15">
      <t>しどう</t>
    </rPh>
    <phoneticPr fontId="2" type="Hiragana"/>
  </si>
  <si>
    <t>A7.通所型サービス（独自/定着）</t>
    <rPh sb="3" eb="6">
      <t>つうしょがた</t>
    </rPh>
    <rPh sb="11" eb="13">
      <t>どくじ</t>
    </rPh>
    <rPh sb="14" eb="16">
      <t>ていちゃく</t>
    </rPh>
    <phoneticPr fontId="2" type="Hiragana"/>
  </si>
  <si>
    <t>11.訪問介護</t>
    <rPh sb="3" eb="5">
      <t>ほうもん</t>
    </rPh>
    <rPh sb="5" eb="7">
      <t>かいご</t>
    </rPh>
    <phoneticPr fontId="2" type="Hiragana"/>
  </si>
  <si>
    <t>13.訪問看護</t>
    <rPh sb="3" eb="5">
      <t>ほうもん</t>
    </rPh>
    <rPh sb="5" eb="7">
      <t>かんご</t>
    </rPh>
    <phoneticPr fontId="2" type="Hiragana"/>
  </si>
  <si>
    <t>14.訪問リハビリテーション</t>
    <rPh sb="3" eb="5">
      <t>ほうもん</t>
    </rPh>
    <phoneticPr fontId="2" type="Hiragana"/>
  </si>
  <si>
    <t>15.通所介護</t>
    <rPh sb="3" eb="5">
      <t>つうしょ</t>
    </rPh>
    <rPh sb="5" eb="7">
      <t>かいご</t>
    </rPh>
    <phoneticPr fontId="2" type="Hiragana"/>
  </si>
  <si>
    <t>16.通所リハビリテーション</t>
    <rPh sb="3" eb="5">
      <t>つうしょ</t>
    </rPh>
    <phoneticPr fontId="2" type="Hiragana"/>
  </si>
  <si>
    <t>23.短期入所療養介護（介護療養型医療施設等）</t>
    <rPh sb="3" eb="5">
      <t>たんき</t>
    </rPh>
    <rPh sb="5" eb="7">
      <t>にゅうしょ</t>
    </rPh>
    <rPh sb="7" eb="9">
      <t>りょうよう</t>
    </rPh>
    <rPh sb="9" eb="11">
      <t>かいご</t>
    </rPh>
    <rPh sb="12" eb="14">
      <t>かいご</t>
    </rPh>
    <rPh sb="14" eb="16">
      <t>りょうよう</t>
    </rPh>
    <rPh sb="16" eb="17">
      <t>がた</t>
    </rPh>
    <rPh sb="17" eb="19">
      <t>いりょう</t>
    </rPh>
    <rPh sb="19" eb="21">
      <t>しせつ</t>
    </rPh>
    <rPh sb="21" eb="22">
      <t>とう</t>
    </rPh>
    <phoneticPr fontId="2" type="Hiragana"/>
  </si>
  <si>
    <r>
      <t>・</t>
    </r>
    <r>
      <rPr>
        <b/>
        <sz val="11"/>
        <color rgb="FFFF0000"/>
        <rFont val="游ゴシック"/>
      </rPr>
      <t>令和６年度（ロボット・ＩＣＴ）から、補助内容に変更がありますのでご注意ください。</t>
    </r>
    <r>
      <rPr>
        <sz val="11"/>
        <color theme="1"/>
        <rFont val="游ゴシック"/>
      </rPr>
      <t xml:space="preserve">
・</t>
    </r>
    <r>
      <rPr>
        <b/>
        <sz val="11"/>
        <color theme="1"/>
        <rFont val="游ゴシック"/>
      </rPr>
      <t>「①介護テクノロジー等導入支援（ソフト以外）」
　「②介護テクノロジー等導入支援（ソフト）」、
　「③パッケージ型導入支援」
　「④業務改善支援」</t>
    </r>
    <r>
      <rPr>
        <sz val="11"/>
        <color theme="1"/>
        <rFont val="游ゴシック"/>
      </rPr>
      <t>　の</t>
    </r>
    <r>
      <rPr>
        <b/>
        <sz val="11"/>
        <color theme="1"/>
        <rFont val="游ゴシック"/>
      </rPr>
      <t>４つ</t>
    </r>
    <r>
      <rPr>
        <sz val="11"/>
        <color theme="1"/>
        <rFont val="游ゴシック"/>
      </rPr>
      <t>のメニューに分けて調査を実施します。
・</t>
    </r>
    <r>
      <rPr>
        <b/>
        <sz val="11"/>
        <color theme="1"/>
        <rFont val="游ゴシック"/>
      </rPr>
      <t>４つのメニューそれぞれ記入方法が異なります</t>
    </r>
    <r>
      <rPr>
        <sz val="11"/>
        <color theme="1"/>
        <rFont val="游ゴシック"/>
      </rPr>
      <t>。
　それぞれのシートに注意事項を記載していますので、御確認の上記入をお願いします。
・申請するメニューの内容は必ず記載してください。
・</t>
    </r>
    <r>
      <rPr>
        <b/>
        <sz val="11"/>
        <color theme="1"/>
        <rFont val="游ゴシック"/>
      </rPr>
      <t>補助対象経費</t>
    </r>
    <r>
      <rPr>
        <sz val="11"/>
        <color theme="1"/>
        <rFont val="游ゴシック"/>
      </rPr>
      <t>は、</t>
    </r>
    <r>
      <rPr>
        <b/>
        <sz val="11"/>
        <color rgb="FFFF0000"/>
        <rFont val="游ゴシック"/>
      </rPr>
      <t>税抜きで記載</t>
    </r>
    <r>
      <rPr>
        <sz val="11"/>
        <color theme="1"/>
        <rFont val="游ゴシック"/>
      </rPr>
      <t>をしてください。</t>
    </r>
    <rPh sb="45" eb="47">
      <t>カイゴ</t>
    </rPh>
    <rPh sb="53" eb="54">
      <t>トウ</t>
    </rPh>
    <rPh sb="54" eb="56">
      <t>ドウニュウ</t>
    </rPh>
    <rPh sb="56" eb="58">
      <t>シエン</t>
    </rPh>
    <rPh sb="62" eb="64">
      <t>イガイ</t>
    </rPh>
    <rPh sb="99" eb="100">
      <t>ガタ</t>
    </rPh>
    <rPh sb="100" eb="102">
      <t>ドウニュウ</t>
    </rPh>
    <rPh sb="102" eb="104">
      <t>シエン</t>
    </rPh>
    <rPh sb="109" eb="111">
      <t>ギョウム</t>
    </rPh>
    <rPh sb="111" eb="113">
      <t>カイゼン</t>
    </rPh>
    <rPh sb="113" eb="115">
      <t>シエン</t>
    </rPh>
    <rPh sb="126" eb="127">
      <t>ワ</t>
    </rPh>
    <rPh sb="129" eb="131">
      <t>チョウサ</t>
    </rPh>
    <rPh sb="132" eb="134">
      <t>ジッシ</t>
    </rPh>
    <rPh sb="151" eb="153">
      <t>キニュウ</t>
    </rPh>
    <rPh sb="153" eb="155">
      <t>ホウホウ</t>
    </rPh>
    <rPh sb="156" eb="157">
      <t>コト</t>
    </rPh>
    <rPh sb="173" eb="175">
      <t>チュウイ</t>
    </rPh>
    <rPh sb="175" eb="177">
      <t>ジコウ</t>
    </rPh>
    <rPh sb="178" eb="180">
      <t>キサイ</t>
    </rPh>
    <rPh sb="188" eb="191">
      <t>ゴカクニン</t>
    </rPh>
    <rPh sb="192" eb="193">
      <t>ウエ</t>
    </rPh>
    <rPh sb="193" eb="195">
      <t>キニュウ</t>
    </rPh>
    <rPh sb="197" eb="198">
      <t>ネガ</t>
    </rPh>
    <rPh sb="205" eb="207">
      <t>シンセイ</t>
    </rPh>
    <rPh sb="214" eb="216">
      <t>ナイヨウ</t>
    </rPh>
    <rPh sb="217" eb="218">
      <t>カナラ</t>
    </rPh>
    <rPh sb="219" eb="221">
      <t>キサイ</t>
    </rPh>
    <rPh sb="230" eb="232">
      <t>ホジョ</t>
    </rPh>
    <rPh sb="232" eb="234">
      <t>タイショウ</t>
    </rPh>
    <rPh sb="234" eb="236">
      <t>ケイヒ</t>
    </rPh>
    <rPh sb="238" eb="240">
      <t>ゼイヌ</t>
    </rPh>
    <rPh sb="242" eb="244">
      <t>キサイ</t>
    </rPh>
    <phoneticPr fontId="2"/>
  </si>
  <si>
    <t>24.介護予防短期入所生活介護</t>
    <rPh sb="3" eb="5">
      <t>かいご</t>
    </rPh>
    <rPh sb="5" eb="7">
      <t>よぼう</t>
    </rPh>
    <rPh sb="7" eb="9">
      <t>たんき</t>
    </rPh>
    <rPh sb="9" eb="11">
      <t>にゅうしょ</t>
    </rPh>
    <rPh sb="11" eb="13">
      <t>せいかつ</t>
    </rPh>
    <rPh sb="13" eb="15">
      <t>かいご</t>
    </rPh>
    <phoneticPr fontId="2" type="Hiragana"/>
  </si>
  <si>
    <t>25.介護予防短期入所療養介護（介護保健施設）</t>
    <rPh sb="3" eb="5">
      <t>かいご</t>
    </rPh>
    <rPh sb="5" eb="7">
      <t>よぼう</t>
    </rPh>
    <rPh sb="7" eb="9">
      <t>たんき</t>
    </rPh>
    <rPh sb="9" eb="11">
      <t>にゅうしょ</t>
    </rPh>
    <rPh sb="11" eb="13">
      <t>りょうよう</t>
    </rPh>
    <rPh sb="13" eb="15">
      <t>かいご</t>
    </rPh>
    <rPh sb="16" eb="18">
      <t>かいご</t>
    </rPh>
    <rPh sb="18" eb="20">
      <t>ほけん</t>
    </rPh>
    <rPh sb="20" eb="22">
      <t>しせつ</t>
    </rPh>
    <phoneticPr fontId="2" type="Hiragana"/>
  </si>
  <si>
    <t>26.介護予防短期入所療養介護（介護療養型医療施設等）</t>
    <rPh sb="3" eb="5">
      <t>かいご</t>
    </rPh>
    <rPh sb="5" eb="7">
      <t>よぼう</t>
    </rPh>
    <rPh sb="7" eb="9">
      <t>たんき</t>
    </rPh>
    <rPh sb="9" eb="11">
      <t>にゅうしょ</t>
    </rPh>
    <rPh sb="11" eb="13">
      <t>りょうよう</t>
    </rPh>
    <rPh sb="13" eb="15">
      <t>かいご</t>
    </rPh>
    <rPh sb="16" eb="18">
      <t>かいご</t>
    </rPh>
    <rPh sb="18" eb="21">
      <t>りょうようがた</t>
    </rPh>
    <rPh sb="21" eb="23">
      <t>いりょう</t>
    </rPh>
    <rPh sb="23" eb="25">
      <t>しせつ</t>
    </rPh>
    <rPh sb="25" eb="26">
      <t>とう</t>
    </rPh>
    <phoneticPr fontId="2" type="Hiragana"/>
  </si>
  <si>
    <t>27.特定施設入居者生活介護（短期利用型）</t>
    <rPh sb="3" eb="5">
      <t>とくてい</t>
    </rPh>
    <rPh sb="5" eb="7">
      <t>しせつ</t>
    </rPh>
    <rPh sb="7" eb="10">
      <t>にゅうきょしゃ</t>
    </rPh>
    <rPh sb="10" eb="12">
      <t>せいかつ</t>
    </rPh>
    <rPh sb="12" eb="14">
      <t>かいご</t>
    </rPh>
    <rPh sb="15" eb="17">
      <t>たんき</t>
    </rPh>
    <rPh sb="17" eb="19">
      <t>りよう</t>
    </rPh>
    <rPh sb="19" eb="20">
      <t>がた</t>
    </rPh>
    <phoneticPr fontId="2" type="Hiragana"/>
  </si>
  <si>
    <t>28.地域密着型特定施設入居者生活介護（短期利用型）</t>
    <rPh sb="3" eb="5">
      <t>ちいき</t>
    </rPh>
    <rPh sb="5" eb="8">
      <t>みっちゃくがた</t>
    </rPh>
    <rPh sb="8" eb="10">
      <t>とくてい</t>
    </rPh>
    <rPh sb="10" eb="12">
      <t>しせつ</t>
    </rPh>
    <rPh sb="12" eb="15">
      <t>にゅうきょしゃ</t>
    </rPh>
    <rPh sb="15" eb="17">
      <t>せいかつ</t>
    </rPh>
    <rPh sb="17" eb="19">
      <t>かいご</t>
    </rPh>
    <rPh sb="20" eb="22">
      <t>たんき</t>
    </rPh>
    <rPh sb="22" eb="24">
      <t>りよう</t>
    </rPh>
    <rPh sb="24" eb="25">
      <t>がた</t>
    </rPh>
    <phoneticPr fontId="2" type="Hiragana"/>
  </si>
  <si>
    <t>31.居宅療養管理指導</t>
    <rPh sb="3" eb="5">
      <t>きょたく</t>
    </rPh>
    <rPh sb="5" eb="7">
      <t>りょうよう</t>
    </rPh>
    <rPh sb="7" eb="9">
      <t>かんり</t>
    </rPh>
    <rPh sb="9" eb="11">
      <t>しどう</t>
    </rPh>
    <phoneticPr fontId="2" type="Hiragana"/>
  </si>
  <si>
    <t>44.特定介護予防福祉用具販売</t>
    <rPh sb="3" eb="5">
      <t>とくてい</t>
    </rPh>
    <rPh sb="5" eb="7">
      <t>かいご</t>
    </rPh>
    <rPh sb="7" eb="9">
      <t>よぼう</t>
    </rPh>
    <rPh sb="9" eb="13">
      <t>ふくしようぐ</t>
    </rPh>
    <rPh sb="13" eb="15">
      <t>はんばい</t>
    </rPh>
    <phoneticPr fontId="2" type="Hiragana"/>
  </si>
  <si>
    <t>32.認知症対応型共同生活介護</t>
    <rPh sb="3" eb="6">
      <t>にんちしょう</t>
    </rPh>
    <rPh sb="6" eb="9">
      <t>たいおうがた</t>
    </rPh>
    <rPh sb="9" eb="11">
      <t>きょうどう</t>
    </rPh>
    <rPh sb="11" eb="13">
      <t>せいかつ</t>
    </rPh>
    <rPh sb="13" eb="15">
      <t>かいご</t>
    </rPh>
    <phoneticPr fontId="2" type="Hiragana"/>
  </si>
  <si>
    <t>33.特定施設入居者生活介護</t>
    <rPh sb="3" eb="5">
      <t>とくてい</t>
    </rPh>
    <rPh sb="5" eb="7">
      <t>しせつ</t>
    </rPh>
    <rPh sb="7" eb="10">
      <t>にゅうきょしゃ</t>
    </rPh>
    <rPh sb="10" eb="12">
      <t>せいかつ</t>
    </rPh>
    <rPh sb="12" eb="14">
      <t>かいご</t>
    </rPh>
    <phoneticPr fontId="2" type="Hiragana"/>
  </si>
  <si>
    <t>68.小規模多機能型居宅介護（短期利用型）</t>
    <rPh sb="3" eb="4">
      <t>しょう</t>
    </rPh>
    <rPh sb="4" eb="6">
      <t>きぼ</t>
    </rPh>
    <rPh sb="6" eb="10">
      <t>たきのうがた</t>
    </rPh>
    <rPh sb="10" eb="12">
      <t>きょたく</t>
    </rPh>
    <rPh sb="12" eb="14">
      <t>かいご</t>
    </rPh>
    <rPh sb="15" eb="17">
      <t>たんき</t>
    </rPh>
    <rPh sb="17" eb="19">
      <t>りよう</t>
    </rPh>
    <rPh sb="19" eb="20">
      <t>がた</t>
    </rPh>
    <phoneticPr fontId="2" type="Hiragana"/>
  </si>
  <si>
    <t>35.介護予防特定施設入居者生活介護</t>
    <rPh sb="3" eb="5">
      <t>かいご</t>
    </rPh>
    <rPh sb="5" eb="7">
      <t>よぼう</t>
    </rPh>
    <rPh sb="7" eb="9">
      <t>とくてい</t>
    </rPh>
    <rPh sb="9" eb="11">
      <t>しせつ</t>
    </rPh>
    <rPh sb="11" eb="14">
      <t>にゅうきょしゃ</t>
    </rPh>
    <rPh sb="14" eb="16">
      <t>せいかつ</t>
    </rPh>
    <rPh sb="16" eb="18">
      <t>かいご</t>
    </rPh>
    <phoneticPr fontId="2" type="Hiragana"/>
  </si>
  <si>
    <t>38.認知症対応型共同生活介護（短期利用型）</t>
    <rPh sb="3" eb="6">
      <t>にんちしょう</t>
    </rPh>
    <rPh sb="6" eb="9">
      <t>たいおうがた</t>
    </rPh>
    <rPh sb="9" eb="11">
      <t>きょうどう</t>
    </rPh>
    <rPh sb="11" eb="13">
      <t>せいかつ</t>
    </rPh>
    <rPh sb="13" eb="15">
      <t>かいご</t>
    </rPh>
    <rPh sb="16" eb="18">
      <t>たんき</t>
    </rPh>
    <rPh sb="18" eb="20">
      <t>りよう</t>
    </rPh>
    <rPh sb="20" eb="21">
      <t>がた</t>
    </rPh>
    <phoneticPr fontId="2" type="Hiragana"/>
  </si>
  <si>
    <t>42.住宅改修</t>
    <rPh sb="3" eb="5">
      <t>じゅうたく</t>
    </rPh>
    <rPh sb="5" eb="7">
      <t>かいしゅう</t>
    </rPh>
    <phoneticPr fontId="2" type="Hiragana"/>
  </si>
  <si>
    <t>43.居宅介護支援</t>
    <rPh sb="3" eb="5">
      <t>きょたく</t>
    </rPh>
    <rPh sb="5" eb="7">
      <t>かいご</t>
    </rPh>
    <rPh sb="7" eb="9">
      <t>しえん</t>
    </rPh>
    <phoneticPr fontId="2" type="Hiragana"/>
  </si>
  <si>
    <t>45.介護予防住宅改修</t>
    <rPh sb="3" eb="5">
      <t>かいご</t>
    </rPh>
    <rPh sb="5" eb="7">
      <t>よぼう</t>
    </rPh>
    <rPh sb="7" eb="9">
      <t>じゅうたく</t>
    </rPh>
    <rPh sb="9" eb="11">
      <t>かいしゅう</t>
    </rPh>
    <phoneticPr fontId="2" type="Hiragana"/>
  </si>
  <si>
    <t>46.介護予防支援</t>
    <rPh sb="3" eb="5">
      <t>かいご</t>
    </rPh>
    <rPh sb="5" eb="7">
      <t>よぼう</t>
    </rPh>
    <rPh sb="7" eb="9">
      <t>しえん</t>
    </rPh>
    <phoneticPr fontId="2" type="Hiragana"/>
  </si>
  <si>
    <t>81.市町村特別給付</t>
    <rPh sb="3" eb="6">
      <t>しちょうそん</t>
    </rPh>
    <rPh sb="6" eb="8">
      <t>とくべつ</t>
    </rPh>
    <rPh sb="8" eb="10">
      <t>きゅうふ</t>
    </rPh>
    <phoneticPr fontId="2" type="Hiragana"/>
  </si>
  <si>
    <t>2A.短期入所療養介護（介護医療院）</t>
    <rPh sb="3" eb="5">
      <t>たんき</t>
    </rPh>
    <rPh sb="5" eb="7">
      <t>にゅうしょ</t>
    </rPh>
    <rPh sb="7" eb="9">
      <t>りょうよう</t>
    </rPh>
    <rPh sb="9" eb="11">
      <t>かいご</t>
    </rPh>
    <rPh sb="12" eb="14">
      <t>かいご</t>
    </rPh>
    <rPh sb="14" eb="16">
      <t>いりょう</t>
    </rPh>
    <rPh sb="16" eb="17">
      <t>いん</t>
    </rPh>
    <phoneticPr fontId="2" type="Hiragana"/>
  </si>
  <si>
    <t>2B.介護予防短期入所療養介護（介護医療院）</t>
    <rPh sb="3" eb="5">
      <t>かいご</t>
    </rPh>
    <rPh sb="5" eb="7">
      <t>よぼう</t>
    </rPh>
    <rPh sb="7" eb="9">
      <t>たんき</t>
    </rPh>
    <rPh sb="9" eb="11">
      <t>にゅうしょ</t>
    </rPh>
    <rPh sb="11" eb="13">
      <t>りょうよう</t>
    </rPh>
    <rPh sb="13" eb="15">
      <t>かいご</t>
    </rPh>
    <rPh sb="16" eb="18">
      <t>かいご</t>
    </rPh>
    <rPh sb="18" eb="21">
      <t>いりょういん</t>
    </rPh>
    <phoneticPr fontId="2" type="Hiragana"/>
  </si>
  <si>
    <t>53.介護療養施設サービス</t>
    <rPh sb="3" eb="5">
      <t>かいご</t>
    </rPh>
    <rPh sb="5" eb="7">
      <t>りょうよう</t>
    </rPh>
    <rPh sb="7" eb="9">
      <t>しせつ</t>
    </rPh>
    <phoneticPr fontId="2" type="Hiragana"/>
  </si>
  <si>
    <t>54.地域密着型介護福祉施設入居者生活介護</t>
    <rPh sb="3" eb="5">
      <t>ちいき</t>
    </rPh>
    <rPh sb="5" eb="8">
      <t>みっちゃくがた</t>
    </rPh>
    <rPh sb="8" eb="10">
      <t>かいご</t>
    </rPh>
    <rPh sb="10" eb="12">
      <t>ふくし</t>
    </rPh>
    <rPh sb="12" eb="14">
      <t>しせつ</t>
    </rPh>
    <rPh sb="14" eb="17">
      <t>にゅうきょしゃ</t>
    </rPh>
    <rPh sb="17" eb="19">
      <t>せいかつ</t>
    </rPh>
    <rPh sb="19" eb="21">
      <t>かいご</t>
    </rPh>
    <phoneticPr fontId="2" type="Hiragana"/>
  </si>
  <si>
    <t>養護老人ホーム</t>
  </si>
  <si>
    <t>59.特定入居者介護サービス等</t>
    <rPh sb="3" eb="5">
      <t>とくてい</t>
    </rPh>
    <rPh sb="5" eb="8">
      <t>にゅうきょしゃ</t>
    </rPh>
    <rPh sb="8" eb="10">
      <t>かいご</t>
    </rPh>
    <rPh sb="14" eb="15">
      <t>とう</t>
    </rPh>
    <phoneticPr fontId="2" type="Hiragana"/>
  </si>
  <si>
    <t>62.介護予防訪問入浴介護</t>
    <rPh sb="3" eb="5">
      <t>かいご</t>
    </rPh>
    <rPh sb="5" eb="7">
      <t>よぼう</t>
    </rPh>
    <rPh sb="7" eb="9">
      <t>ほうもん</t>
    </rPh>
    <rPh sb="9" eb="11">
      <t>にゅうよく</t>
    </rPh>
    <rPh sb="11" eb="13">
      <t>かいご</t>
    </rPh>
    <phoneticPr fontId="2" type="Hiragana"/>
  </si>
  <si>
    <t>63.介護予防訪問看護</t>
    <rPh sb="3" eb="5">
      <t>かいご</t>
    </rPh>
    <rPh sb="5" eb="7">
      <t>よぼう</t>
    </rPh>
    <rPh sb="7" eb="9">
      <t>ほうもん</t>
    </rPh>
    <rPh sb="9" eb="11">
      <t>かんご</t>
    </rPh>
    <phoneticPr fontId="2" type="Hiragana"/>
  </si>
  <si>
    <t>64.介護予防訪問リハビリテーション</t>
    <rPh sb="3" eb="5">
      <t>かいご</t>
    </rPh>
    <rPh sb="5" eb="7">
      <t>よぼう</t>
    </rPh>
    <rPh sb="7" eb="9">
      <t>ほうもん</t>
    </rPh>
    <phoneticPr fontId="2" type="Hiragana"/>
  </si>
  <si>
    <t>71.夜間対応型訪問介護</t>
    <rPh sb="3" eb="5">
      <t>やかん</t>
    </rPh>
    <rPh sb="5" eb="8">
      <t>たいおうがた</t>
    </rPh>
    <rPh sb="8" eb="10">
      <t>ほうもん</t>
    </rPh>
    <rPh sb="10" eb="12">
      <t>かいご</t>
    </rPh>
    <phoneticPr fontId="2" type="Hiragana"/>
  </si>
  <si>
    <t>72.認知症対応型通所介護</t>
    <rPh sb="3" eb="6">
      <t>にんちしょう</t>
    </rPh>
    <rPh sb="6" eb="9">
      <t>たいおうがた</t>
    </rPh>
    <rPh sb="9" eb="11">
      <t>つうしょ</t>
    </rPh>
    <rPh sb="11" eb="13">
      <t>かいご</t>
    </rPh>
    <phoneticPr fontId="2" type="Hiragana"/>
  </si>
  <si>
    <t>73.小規模多機能型居宅介護</t>
    <rPh sb="3" eb="6">
      <t>しょうきぼ</t>
    </rPh>
    <rPh sb="6" eb="10">
      <t>たきのうがた</t>
    </rPh>
    <rPh sb="10" eb="12">
      <t>きょたく</t>
    </rPh>
    <rPh sb="12" eb="14">
      <t>かいご</t>
    </rPh>
    <phoneticPr fontId="2" type="Hiragana"/>
  </si>
  <si>
    <t>74.介護予防認知症対応型通所介護</t>
    <rPh sb="3" eb="5">
      <t>かいご</t>
    </rPh>
    <rPh sb="5" eb="7">
      <t>よぼう</t>
    </rPh>
    <rPh sb="7" eb="10">
      <t>にんちしょう</t>
    </rPh>
    <rPh sb="10" eb="13">
      <t>たいおうがた</t>
    </rPh>
    <rPh sb="13" eb="15">
      <t>つうしょ</t>
    </rPh>
    <rPh sb="15" eb="17">
      <t>かいご</t>
    </rPh>
    <phoneticPr fontId="2" type="Hiragana"/>
  </si>
  <si>
    <t>75.介護予防小規模多機能型居宅介護</t>
    <rPh sb="3" eb="5">
      <t>かいご</t>
    </rPh>
    <rPh sb="5" eb="7">
      <t>よぼう</t>
    </rPh>
    <rPh sb="7" eb="10">
      <t>しょうきぼ</t>
    </rPh>
    <rPh sb="10" eb="13">
      <t>たきのう</t>
    </rPh>
    <rPh sb="13" eb="14">
      <t>がた</t>
    </rPh>
    <rPh sb="14" eb="16">
      <t>きょたく</t>
    </rPh>
    <rPh sb="16" eb="18">
      <t>かいご</t>
    </rPh>
    <phoneticPr fontId="2" type="Hiragana"/>
  </si>
  <si>
    <t>77.複合型サービス（看護小規模多機能型居宅介護）</t>
    <rPh sb="3" eb="6">
      <t>ふくごうがた</t>
    </rPh>
    <rPh sb="11" eb="13">
      <t>かんご</t>
    </rPh>
    <rPh sb="13" eb="16">
      <t>しょうきぼ</t>
    </rPh>
    <rPh sb="16" eb="20">
      <t>たきのうがた</t>
    </rPh>
    <rPh sb="20" eb="22">
      <t>きょたく</t>
    </rPh>
    <rPh sb="22" eb="24">
      <t>かいご</t>
    </rPh>
    <phoneticPr fontId="2" type="Hiragana"/>
  </si>
  <si>
    <t>A2.訪問型サービス（独自）</t>
    <rPh sb="3" eb="6">
      <t>ほうもんがた</t>
    </rPh>
    <rPh sb="11" eb="13">
      <t>どくじ</t>
    </rPh>
    <phoneticPr fontId="2" type="Hiragana"/>
  </si>
  <si>
    <t>A4.訪問型サービス（独自/定額）</t>
    <rPh sb="3" eb="6">
      <t>ほうもんがた</t>
    </rPh>
    <rPh sb="11" eb="13">
      <t>どくじ</t>
    </rPh>
    <rPh sb="14" eb="16">
      <t>ていがく</t>
    </rPh>
    <phoneticPr fontId="2" type="Hiragana"/>
  </si>
  <si>
    <t>A6.通所型サービス（独自）</t>
    <rPh sb="3" eb="6">
      <t>つうしょがた</t>
    </rPh>
    <rPh sb="11" eb="13">
      <t>どくじ</t>
    </rPh>
    <phoneticPr fontId="2" type="Hiragana"/>
  </si>
  <si>
    <t>A8.通所型サービス（独自/定額）</t>
    <rPh sb="3" eb="6">
      <t>つうしょがた</t>
    </rPh>
    <rPh sb="11" eb="13">
      <t>どくじ</t>
    </rPh>
    <rPh sb="14" eb="16">
      <t>ていがく</t>
    </rPh>
    <phoneticPr fontId="2" type="Hiragana"/>
  </si>
  <si>
    <t>集計</t>
    <rPh sb="0" eb="2">
      <t>しゅうけい</t>
    </rPh>
    <phoneticPr fontId="2" type="Hiragana"/>
  </si>
  <si>
    <t>サービス種別（サービス種別コード一覧より抜粋）</t>
    <rPh sb="4" eb="6">
      <t>しゅべつ</t>
    </rPh>
    <rPh sb="11" eb="13">
      <t>しゅべつ</t>
    </rPh>
    <rPh sb="16" eb="18">
      <t>いちらん</t>
    </rPh>
    <rPh sb="20" eb="22">
      <t>ばっすい</t>
    </rPh>
    <phoneticPr fontId="2" type="Hiragana"/>
  </si>
  <si>
    <t>軽費老人ホーム</t>
  </si>
  <si>
    <r>
      <t>※回答期限：</t>
    </r>
    <r>
      <rPr>
        <b/>
        <sz val="11"/>
        <color rgb="FFFF0000"/>
        <rFont val="游ゴシック"/>
      </rPr>
      <t>令和７年10月17日（金）</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</si>
</sst>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quot; 円&quot;"/>
  </numFmts>
  <fonts count="15">
    <font>
      <sz val="11"/>
      <color theme="1"/>
      <name val="游ゴシック"/>
      <family val="3"/>
      <scheme val="minor"/>
    </font>
    <font>
      <sz val="10"/>
      <color auto="1"/>
      <name val="Arial"/>
      <family val="2"/>
    </font>
    <font>
      <sz val="6"/>
      <color auto="1"/>
      <name val="游ゴシック"/>
      <family val="3"/>
    </font>
    <font>
      <b/>
      <sz val="14"/>
      <color theme="1"/>
      <name val="游ゴシック"/>
      <family val="3"/>
    </font>
    <font>
      <b/>
      <sz val="11"/>
      <color theme="1"/>
      <name val="游ゴシック"/>
      <family val="3"/>
      <scheme val="minor"/>
    </font>
    <font>
      <b/>
      <sz val="11"/>
      <color rgb="FFFF0000"/>
      <name val="游ゴシック"/>
      <family val="3"/>
      <scheme val="minor"/>
    </font>
    <font>
      <sz val="11"/>
      <color theme="1"/>
      <name val="游ゴシック"/>
      <family val="3"/>
      <scheme val="minor"/>
    </font>
    <font>
      <b/>
      <sz val="14"/>
      <color rgb="FFFF0000"/>
      <name val="游ゴシック"/>
      <family val="3"/>
    </font>
    <font>
      <sz val="11"/>
      <color rgb="FFFF0000"/>
      <name val="游ゴシック"/>
      <family val="3"/>
      <scheme val="minor"/>
    </font>
    <font>
      <b/>
      <sz val="11"/>
      <color auto="1"/>
      <name val="游ゴシック"/>
      <family val="3"/>
      <scheme val="minor"/>
    </font>
    <font>
      <sz val="11"/>
      <color auto="1"/>
      <name val="游ゴシック"/>
      <family val="3"/>
    </font>
    <font>
      <u/>
      <sz val="11"/>
      <color rgb="FFFF0000"/>
      <name val="游ゴシック"/>
      <family val="3"/>
      <scheme val="minor"/>
    </font>
    <font>
      <u/>
      <sz val="11"/>
      <color auto="1"/>
      <name val="游ゴシック"/>
      <family val="3"/>
      <scheme val="minor"/>
    </font>
    <font>
      <b/>
      <sz val="10"/>
      <color theme="1"/>
      <name val="游ゴシック"/>
      <family val="3"/>
    </font>
    <font>
      <sz val="6"/>
      <color auto="1"/>
      <name val="ＭＳ Ｐゴシック"/>
      <family val="3"/>
    </font>
  </fonts>
  <fills count="6">
    <fill>
      <patternFill patternType="none"/>
    </fill>
    <fill>
      <patternFill patternType="gray125"/>
    </fill>
    <fill>
      <patternFill patternType="solid">
        <fgColor rgb="FFFFFFBE"/>
        <bgColor indexed="64"/>
      </patternFill>
    </fill>
    <fill>
      <patternFill patternType="solid">
        <fgColor theme="4" tint="0.8"/>
        <bgColor indexed="64"/>
      </patternFill>
    </fill>
    <fill>
      <patternFill patternType="solid">
        <fgColor rgb="FFFFFF00"/>
        <bgColor indexed="64"/>
      </patternFill>
    </fill>
    <fill>
      <patternFill patternType="solid">
        <fgColor theme="7" tint="0.8"/>
        <bgColor indexed="64"/>
      </patternFill>
    </fill>
  </fills>
  <borders count="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double">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alignment vertical="center"/>
    </xf>
    <xf numFmtId="0" fontId="1" fillId="0" borderId="0">
      <alignment vertical="center"/>
    </xf>
    <xf numFmtId="38" fontId="6" fillId="0" borderId="0" applyFont="0" applyFill="0" applyBorder="0" applyAlignment="0" applyProtection="0">
      <alignment vertical="center"/>
    </xf>
  </cellStyleXfs>
  <cellXfs count="225">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left" vertical="center"/>
    </xf>
    <xf numFmtId="0" fontId="0" fillId="2" borderId="1" xfId="0" applyFont="1" applyFill="1" applyBorder="1" applyAlignment="1">
      <alignment horizontal="left" vertical="center" wrapText="1"/>
    </xf>
    <xf numFmtId="0" fontId="0" fillId="0" borderId="0" xfId="0" applyFont="1" applyAlignment="1">
      <alignment horizontal="left" vertical="center" wrapText="1"/>
    </xf>
    <xf numFmtId="0" fontId="5" fillId="0" borderId="0" xfId="0" applyFont="1" applyBorder="1" applyAlignment="1">
      <alignment horizontal="left" vertical="center" wrapText="1"/>
    </xf>
    <xf numFmtId="0" fontId="0" fillId="0" borderId="0" xfId="0" applyFont="1" applyAlignment="1">
      <alignment horizontal="center" vertical="top" wrapText="1"/>
    </xf>
    <xf numFmtId="0" fontId="5" fillId="0" borderId="0" xfId="0" applyFont="1" applyBorder="1" applyAlignment="1">
      <alignment horizontal="left" vertical="top"/>
    </xf>
    <xf numFmtId="0" fontId="0" fillId="0" borderId="0" xfId="0" applyAlignment="1">
      <alignment horizontal="left" vertical="center"/>
    </xf>
    <xf numFmtId="0" fontId="5" fillId="0" borderId="0" xfId="0" applyFont="1" applyAlignment="1">
      <alignment horizontal="left" vertical="center"/>
    </xf>
    <xf numFmtId="0" fontId="0" fillId="2" borderId="2" xfId="0" applyFont="1" applyFill="1" applyBorder="1" applyAlignment="1">
      <alignment horizontal="left" vertical="center" wrapText="1"/>
    </xf>
    <xf numFmtId="0" fontId="0" fillId="0" borderId="0" xfId="0" applyFont="1" applyBorder="1" applyAlignment="1">
      <alignment horizontal="left" vertical="top" wrapText="1"/>
    </xf>
    <xf numFmtId="0" fontId="0" fillId="0" borderId="0" xfId="0" applyFont="1" applyBorder="1" applyAlignment="1">
      <alignment horizontal="left" vertical="center"/>
    </xf>
    <xf numFmtId="0" fontId="0" fillId="2" borderId="3" xfId="0" applyFont="1" applyFill="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right" vertical="center"/>
    </xf>
    <xf numFmtId="38" fontId="0" fillId="0" borderId="0" xfId="2" applyNumberFormat="1" applyFont="1" applyAlignment="1">
      <alignment horizontal="right" vertical="center"/>
    </xf>
    <xf numFmtId="0" fontId="0" fillId="0" borderId="0" xfId="0" applyProtection="1">
      <alignment vertical="center"/>
    </xf>
    <xf numFmtId="0" fontId="0" fillId="0" borderId="0" xfId="0" applyProtection="1">
      <alignment vertical="center"/>
      <protection locked="0"/>
    </xf>
    <xf numFmtId="0" fontId="7" fillId="0" borderId="0" xfId="0" applyFont="1" applyBorder="1" applyAlignment="1" applyProtection="1">
      <alignment horizontal="center" vertical="center" wrapText="1"/>
    </xf>
    <xf numFmtId="0" fontId="4" fillId="0" borderId="0" xfId="0" applyFont="1" applyAlignment="1" applyProtection="1">
      <alignment horizontal="center" vertical="top" wrapText="1"/>
    </xf>
    <xf numFmtId="0" fontId="5" fillId="0" borderId="0" xfId="0" applyFont="1" applyAlignment="1" applyProtection="1">
      <alignment horizontal="left" vertical="top"/>
    </xf>
    <xf numFmtId="0" fontId="8" fillId="0" borderId="0" xfId="0" applyFont="1" applyBorder="1" applyAlignment="1" applyProtection="1">
      <alignment horizontal="right" vertical="top"/>
    </xf>
    <xf numFmtId="0" fontId="8" fillId="0" borderId="0" xfId="0" applyFont="1" applyAlignment="1" applyProtection="1">
      <alignment horizontal="right" vertical="top"/>
    </xf>
    <xf numFmtId="0" fontId="0" fillId="0" borderId="0" xfId="0" applyFont="1" applyAlignment="1" applyProtection="1">
      <alignment horizontal="right" vertical="center"/>
    </xf>
    <xf numFmtId="0" fontId="0" fillId="0" borderId="0" xfId="0" applyFont="1" applyAlignment="1" applyProtection="1">
      <alignment horizontal="right" vertical="center"/>
      <protection locked="0"/>
    </xf>
    <xf numFmtId="49" fontId="0" fillId="0" borderId="0" xfId="0" quotePrefix="1" applyNumberFormat="1" applyFont="1" applyProtection="1">
      <alignment vertical="center"/>
      <protection locked="0"/>
    </xf>
    <xf numFmtId="0" fontId="3" fillId="0" borderId="0" xfId="0" applyFont="1" applyBorder="1" applyAlignment="1" applyProtection="1">
      <alignment horizontal="center" vertical="center" wrapText="1"/>
    </xf>
    <xf numFmtId="0" fontId="9" fillId="0" borderId="0" xfId="0" applyFont="1" applyAlignment="1" applyProtection="1">
      <alignment horizontal="left" vertical="top"/>
    </xf>
    <xf numFmtId="0" fontId="0" fillId="0" borderId="1" xfId="0" applyFont="1" applyBorder="1" applyAlignment="1" applyProtection="1">
      <alignment horizontal="left" vertical="center" wrapText="1"/>
    </xf>
    <xf numFmtId="0" fontId="0" fillId="0" borderId="0" xfId="0" applyFont="1" applyAlignment="1" applyProtection="1">
      <alignment horizontal="left" vertical="center" wrapText="1"/>
    </xf>
    <xf numFmtId="0" fontId="9" fillId="0" borderId="0" xfId="0" applyFont="1" applyFill="1" applyAlignment="1" applyProtection="1">
      <alignment vertical="center"/>
    </xf>
    <xf numFmtId="0" fontId="4" fillId="0" borderId="1" xfId="0" applyFont="1" applyFill="1" applyBorder="1" applyAlignment="1" applyProtection="1">
      <alignment horizontal="left" vertical="center" wrapText="1"/>
    </xf>
    <xf numFmtId="176" fontId="0" fillId="2" borderId="4" xfId="0" applyNumberFormat="1" applyFont="1" applyFill="1" applyBorder="1" applyAlignment="1" applyProtection="1">
      <alignment vertical="center" shrinkToFit="1"/>
    </xf>
    <xf numFmtId="176" fontId="0" fillId="3" borderId="4" xfId="0" applyNumberFormat="1" applyFont="1" applyFill="1" applyBorder="1" applyAlignment="1" applyProtection="1">
      <alignment vertical="center" shrinkToFit="1"/>
    </xf>
    <xf numFmtId="0" fontId="4" fillId="0" borderId="5" xfId="0" applyFont="1" applyBorder="1" applyAlignment="1" applyProtection="1">
      <alignment horizontal="center" vertical="center" wrapText="1"/>
    </xf>
    <xf numFmtId="0" fontId="0" fillId="0" borderId="4" xfId="0" applyFont="1" applyBorder="1" applyAlignment="1" applyProtection="1">
      <alignment horizontal="center" vertical="center"/>
      <protection locked="0"/>
    </xf>
    <xf numFmtId="0" fontId="0"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0" fillId="0" borderId="0" xfId="0" applyFont="1" applyAlignment="1" applyProtection="1">
      <alignment horizontal="left" vertical="top" wrapText="1"/>
    </xf>
    <xf numFmtId="0" fontId="0" fillId="0" borderId="2" xfId="0" applyFont="1" applyBorder="1" applyAlignment="1" applyProtection="1">
      <alignment horizontal="left" vertical="center" wrapText="1"/>
    </xf>
    <xf numFmtId="0" fontId="4" fillId="0" borderId="8" xfId="0" applyFont="1" applyBorder="1" applyAlignment="1" applyProtection="1">
      <alignment horizontal="center" vertical="center" wrapText="1"/>
    </xf>
    <xf numFmtId="0" fontId="10" fillId="2" borderId="4" xfId="0" applyFont="1" applyFill="1" applyBorder="1" applyAlignment="1" applyProtection="1">
      <alignment horizontal="center" vertical="center" shrinkToFit="1"/>
      <protection locked="0"/>
    </xf>
    <xf numFmtId="0" fontId="4" fillId="0" borderId="9" xfId="0" applyFont="1" applyBorder="1" applyAlignment="1" applyProtection="1">
      <alignment horizontal="center" vertical="center"/>
      <protection locked="0"/>
    </xf>
    <xf numFmtId="0" fontId="4" fillId="0" borderId="0" xfId="0" applyFont="1" applyFill="1" applyAlignment="1" applyProtection="1">
      <alignment horizontal="left" vertical="center"/>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7" xfId="0" applyFont="1" applyFill="1" applyBorder="1" applyAlignment="1" applyProtection="1">
      <alignment horizontal="right" vertical="center"/>
      <protection locked="0"/>
    </xf>
    <xf numFmtId="0" fontId="4" fillId="0" borderId="4" xfId="0" applyFont="1" applyBorder="1" applyAlignment="1" applyProtection="1">
      <alignment horizontal="center" vertical="center" wrapText="1"/>
    </xf>
    <xf numFmtId="0" fontId="0" fillId="0" borderId="0" xfId="0" applyFont="1" applyAlignment="1" applyProtection="1">
      <alignment vertical="center" wrapText="1"/>
      <protection locked="0"/>
    </xf>
    <xf numFmtId="38" fontId="0" fillId="0" borderId="2" xfId="2" applyFont="1" applyFill="1" applyBorder="1" applyAlignment="1" applyProtection="1">
      <alignment horizontal="left" vertical="center" wrapText="1"/>
    </xf>
    <xf numFmtId="38" fontId="0" fillId="0" borderId="0" xfId="2" applyFont="1" applyFill="1" applyAlignment="1" applyProtection="1">
      <alignment horizontal="left" vertical="center" wrapText="1"/>
    </xf>
    <xf numFmtId="38" fontId="0" fillId="0" borderId="0" xfId="2" applyNumberFormat="1" applyFont="1" applyAlignment="1" applyProtection="1">
      <alignment horizontal="right" vertical="center"/>
    </xf>
    <xf numFmtId="38" fontId="4" fillId="0" borderId="5" xfId="2" applyNumberFormat="1" applyFont="1" applyBorder="1" applyAlignment="1" applyProtection="1">
      <alignment horizontal="center" vertical="center" wrapText="1"/>
    </xf>
    <xf numFmtId="38" fontId="10" fillId="2" borderId="5" xfId="2" applyNumberFormat="1" applyFont="1" applyFill="1" applyBorder="1" applyAlignment="1" applyProtection="1">
      <alignment horizontal="center" vertical="center" wrapText="1"/>
      <protection locked="0"/>
    </xf>
    <xf numFmtId="38" fontId="4" fillId="0" borderId="9" xfId="2" applyFont="1" applyBorder="1" applyAlignment="1" applyProtection="1">
      <alignment horizontal="center" vertical="center"/>
      <protection locked="0"/>
    </xf>
    <xf numFmtId="38" fontId="0" fillId="0" borderId="7" xfId="2" applyNumberFormat="1" applyFont="1" applyFill="1" applyBorder="1" applyAlignment="1" applyProtection="1">
      <alignment horizontal="right" vertical="center"/>
      <protection locked="0"/>
    </xf>
    <xf numFmtId="38" fontId="0" fillId="0" borderId="0" xfId="2" applyNumberFormat="1" applyFont="1" applyAlignment="1" applyProtection="1">
      <alignment horizontal="right" vertical="center"/>
      <protection locked="0"/>
    </xf>
    <xf numFmtId="38" fontId="0" fillId="3" borderId="4" xfId="2" applyFont="1" applyFill="1" applyBorder="1" applyAlignment="1" applyProtection="1">
      <alignment horizontal="right" vertical="center" shrinkToFit="1"/>
      <protection locked="0"/>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left" vertical="center" wrapText="1"/>
    </xf>
    <xf numFmtId="0" fontId="0" fillId="0" borderId="10" xfId="0" applyFont="1" applyFill="1" applyBorder="1" applyAlignment="1" applyProtection="1">
      <alignment horizontal="left" vertical="center" wrapText="1"/>
    </xf>
    <xf numFmtId="0" fontId="4" fillId="0" borderId="4" xfId="0" applyFont="1" applyBorder="1" applyAlignment="1">
      <alignment horizontal="center" vertical="center"/>
    </xf>
    <xf numFmtId="0" fontId="0" fillId="0" borderId="11" xfId="0" applyFont="1" applyBorder="1" applyAlignment="1" applyProtection="1">
      <alignment horizontal="left" vertical="center" wrapText="1"/>
      <protection locked="0"/>
    </xf>
    <xf numFmtId="0" fontId="0" fillId="0" borderId="12" xfId="0" applyFont="1" applyBorder="1" applyAlignment="1" applyProtection="1">
      <alignment horizontal="left" vertical="center"/>
      <protection locked="0"/>
    </xf>
    <xf numFmtId="0" fontId="0" fillId="0" borderId="13" xfId="0" applyFont="1" applyBorder="1" applyAlignment="1" applyProtection="1">
      <alignment horizontal="left" vertical="center"/>
      <protection locked="0"/>
    </xf>
    <xf numFmtId="0" fontId="0" fillId="0" borderId="7" xfId="0" applyFont="1" applyBorder="1" applyProtection="1">
      <alignment vertical="center"/>
      <protection locked="0"/>
    </xf>
    <xf numFmtId="0" fontId="8"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38" fontId="10" fillId="2" borderId="4" xfId="2" applyFont="1" applyFill="1" applyBorder="1" applyAlignment="1" applyProtection="1">
      <alignment horizontal="center" vertical="center" shrinkToFit="1"/>
      <protection locked="0"/>
    </xf>
    <xf numFmtId="0" fontId="4" fillId="0" borderId="14" xfId="0" applyFont="1" applyBorder="1" applyAlignment="1" applyProtection="1">
      <alignment horizontal="center" vertical="center"/>
      <protection locked="0"/>
    </xf>
    <xf numFmtId="176" fontId="0" fillId="0" borderId="7" xfId="0" applyNumberFormat="1" applyFont="1" applyFill="1" applyBorder="1" applyProtection="1">
      <alignment vertical="center"/>
      <protection locked="0"/>
    </xf>
    <xf numFmtId="0" fontId="0" fillId="0" borderId="7"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0" fillId="0" borderId="10" xfId="0" applyFont="1" applyBorder="1" applyAlignment="1" applyProtection="1">
      <alignment horizontal="left" vertical="center"/>
      <protection locked="0"/>
    </xf>
    <xf numFmtId="0" fontId="0" fillId="0" borderId="3" xfId="0" applyFont="1" applyBorder="1" applyAlignment="1" applyProtection="1">
      <alignment horizontal="left" vertical="center" wrapText="1"/>
    </xf>
    <xf numFmtId="0" fontId="0" fillId="0" borderId="15"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protection locked="0"/>
    </xf>
    <xf numFmtId="38" fontId="0" fillId="3" borderId="4" xfId="2" applyFont="1" applyFill="1" applyBorder="1" applyAlignment="1" applyProtection="1">
      <alignment vertical="center" shrinkToFit="1"/>
      <protection locked="0"/>
    </xf>
    <xf numFmtId="38" fontId="4" fillId="3" borderId="17" xfId="2" applyFont="1" applyFill="1" applyBorder="1" applyProtection="1">
      <alignment vertical="center"/>
      <protection locked="0"/>
    </xf>
    <xf numFmtId="0" fontId="0" fillId="0" borderId="18"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7" fillId="4" borderId="1" xfId="0" applyFont="1" applyFill="1" applyBorder="1" applyAlignment="1">
      <alignment horizontal="center" vertical="center" wrapText="1"/>
    </xf>
    <xf numFmtId="0" fontId="7" fillId="0" borderId="0" xfId="0" applyFont="1" applyFill="1" applyAlignment="1">
      <alignment horizontal="center" vertical="top" wrapText="1"/>
    </xf>
    <xf numFmtId="49" fontId="0" fillId="0" borderId="0" xfId="0" quotePrefix="1" applyNumberFormat="1" applyFont="1">
      <alignment vertical="center"/>
    </xf>
    <xf numFmtId="0" fontId="7" fillId="4" borderId="3" xfId="0" applyFont="1" applyFill="1" applyBorder="1" applyAlignment="1">
      <alignment horizontal="center" vertical="center" wrapText="1"/>
    </xf>
    <xf numFmtId="176" fontId="0" fillId="2" borderId="4" xfId="0" applyNumberFormat="1" applyFont="1" applyFill="1" applyBorder="1" applyAlignment="1" applyProtection="1">
      <alignment vertical="center" shrinkToFit="1"/>
      <protection locked="0"/>
    </xf>
    <xf numFmtId="176" fontId="0" fillId="3" borderId="4" xfId="0" applyNumberFormat="1" applyFont="1" applyFill="1" applyBorder="1" applyAlignment="1" applyProtection="1">
      <alignment vertical="center" shrinkToFit="1"/>
      <protection locked="0"/>
    </xf>
    <xf numFmtId="0" fontId="4" fillId="0" borderId="5" xfId="0" applyFont="1" applyBorder="1" applyAlignment="1">
      <alignment horizontal="center" vertical="center" wrapText="1"/>
    </xf>
    <xf numFmtId="0" fontId="0" fillId="0" borderId="4" xfId="0" applyFont="1" applyBorder="1" applyAlignment="1">
      <alignment horizontal="center" vertical="center"/>
    </xf>
    <xf numFmtId="0" fontId="4" fillId="0" borderId="6" xfId="0" applyFont="1" applyBorder="1" applyAlignment="1">
      <alignment horizontal="center" vertical="center"/>
    </xf>
    <xf numFmtId="0" fontId="0" fillId="0" borderId="7" xfId="0"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4" fillId="0" borderId="8"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4" fillId="0" borderId="9" xfId="0" applyFont="1" applyBorder="1" applyAlignment="1">
      <alignment horizontal="center" vertical="center"/>
    </xf>
    <xf numFmtId="0" fontId="3" fillId="0" borderId="0" xfId="0" applyFont="1" applyBorder="1" applyAlignment="1">
      <alignment horizontal="center" vertical="center" wrapText="1"/>
    </xf>
    <xf numFmtId="0" fontId="3" fillId="0" borderId="0" xfId="0" applyFont="1" applyAlignment="1">
      <alignment horizontal="center" vertical="top" wrapText="1"/>
    </xf>
    <xf numFmtId="0" fontId="0" fillId="0" borderId="7" xfId="0" applyFont="1" applyFill="1" applyBorder="1" applyAlignment="1">
      <alignment horizontal="right" vertical="center"/>
    </xf>
    <xf numFmtId="0" fontId="4" fillId="0" borderId="4" xfId="0" applyFont="1" applyBorder="1" applyAlignment="1">
      <alignment horizontal="center" vertical="center" wrapText="1"/>
    </xf>
    <xf numFmtId="0" fontId="0" fillId="0" borderId="0" xfId="0" applyFont="1" applyAlignment="1">
      <alignment vertical="center" wrapText="1"/>
    </xf>
    <xf numFmtId="38" fontId="4" fillId="0" borderId="5" xfId="2" applyNumberFormat="1" applyFont="1" applyBorder="1" applyAlignment="1">
      <alignment horizontal="center" vertical="center" wrapText="1"/>
    </xf>
    <xf numFmtId="38" fontId="8" fillId="2" borderId="5" xfId="2" applyNumberFormat="1" applyFont="1" applyFill="1" applyBorder="1" applyAlignment="1">
      <alignment horizontal="center" vertical="center" wrapText="1"/>
    </xf>
    <xf numFmtId="38" fontId="0" fillId="2" borderId="5" xfId="2" applyNumberFormat="1" applyFont="1" applyFill="1" applyBorder="1" applyAlignment="1">
      <alignment horizontal="center" vertical="center" wrapText="1"/>
    </xf>
    <xf numFmtId="38" fontId="4" fillId="0" borderId="9" xfId="2" applyFont="1" applyBorder="1" applyAlignment="1">
      <alignment horizontal="center" vertical="center"/>
    </xf>
    <xf numFmtId="38" fontId="0" fillId="0" borderId="7" xfId="2" applyNumberFormat="1" applyFont="1" applyFill="1" applyBorder="1" applyAlignment="1">
      <alignment horizontal="right" vertical="center"/>
    </xf>
    <xf numFmtId="0" fontId="0" fillId="0" borderId="0" xfId="0" applyFont="1" applyBorder="1" applyAlignment="1">
      <alignment horizontal="center" vertical="center"/>
    </xf>
    <xf numFmtId="0" fontId="8" fillId="2" borderId="8" xfId="0" applyFont="1" applyFill="1" applyBorder="1" applyAlignment="1">
      <alignment horizontal="center" vertical="center"/>
    </xf>
    <xf numFmtId="0" fontId="11" fillId="2" borderId="8" xfId="0" applyFont="1" applyFill="1" applyBorder="1" applyAlignment="1">
      <alignment horizontal="center" vertical="center"/>
    </xf>
    <xf numFmtId="38" fontId="8" fillId="2" borderId="4" xfId="2" applyFont="1" applyFill="1" applyBorder="1" applyAlignment="1" applyProtection="1">
      <alignment horizontal="center" vertical="center" shrinkToFit="1"/>
      <protection locked="0"/>
    </xf>
    <xf numFmtId="0" fontId="4" fillId="0" borderId="14" xfId="0" applyFont="1" applyBorder="1" applyAlignment="1">
      <alignment horizontal="center" vertical="center"/>
    </xf>
    <xf numFmtId="176" fontId="0" fillId="0" borderId="7" xfId="0" applyNumberFormat="1" applyFont="1" applyFill="1" applyBorder="1">
      <alignment vertical="center"/>
    </xf>
    <xf numFmtId="0" fontId="8" fillId="2" borderId="16" xfId="0" applyFont="1" applyFill="1" applyBorder="1" applyAlignment="1">
      <alignment horizontal="center" vertical="center"/>
    </xf>
    <xf numFmtId="38" fontId="0" fillId="3" borderId="4" xfId="2" applyFont="1" applyFill="1" applyBorder="1" applyAlignment="1">
      <alignment vertical="center" shrinkToFit="1"/>
    </xf>
    <xf numFmtId="38" fontId="0" fillId="3" borderId="17" xfId="2" applyFont="1" applyFill="1" applyBorder="1">
      <alignment vertical="center"/>
    </xf>
    <xf numFmtId="0" fontId="0" fillId="0" borderId="0" xfId="0" applyFont="1" applyBorder="1" applyAlignment="1">
      <alignment vertical="center"/>
    </xf>
    <xf numFmtId="12" fontId="0" fillId="0" borderId="0" xfId="0" applyNumberFormat="1" applyFont="1">
      <alignment vertical="center"/>
    </xf>
    <xf numFmtId="0" fontId="7" fillId="0" borderId="0" xfId="0" applyFont="1" applyBorder="1" applyAlignment="1">
      <alignment horizontal="center" vertical="center" wrapText="1"/>
    </xf>
    <xf numFmtId="0" fontId="4" fillId="0" borderId="0" xfId="0" applyFont="1" applyAlignment="1">
      <alignment horizontal="center" vertical="top" wrapText="1"/>
    </xf>
    <xf numFmtId="0" fontId="5" fillId="0" borderId="0" xfId="0" applyFont="1" applyAlignment="1">
      <alignment horizontal="left" vertical="top"/>
    </xf>
    <xf numFmtId="0" fontId="8" fillId="0" borderId="0" xfId="0" applyFont="1" applyBorder="1" applyAlignment="1">
      <alignment horizontal="right" vertical="top"/>
    </xf>
    <xf numFmtId="0" fontId="8" fillId="0" borderId="0" xfId="0" applyFont="1" applyAlignment="1">
      <alignment horizontal="right" vertical="top"/>
    </xf>
    <xf numFmtId="0" fontId="0" fillId="0" borderId="1" xfId="0" applyFont="1" applyBorder="1" applyAlignment="1">
      <alignment horizontal="left"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vertical="center"/>
    </xf>
    <xf numFmtId="0" fontId="4" fillId="0" borderId="1" xfId="0" applyFont="1" applyFill="1" applyBorder="1" applyAlignment="1">
      <alignment horizontal="left" vertical="center" wrapText="1"/>
    </xf>
    <xf numFmtId="0" fontId="4" fillId="0" borderId="0" xfId="0" applyFont="1" applyFill="1" applyAlignment="1">
      <alignment vertical="center" wrapText="1"/>
    </xf>
    <xf numFmtId="176" fontId="0" fillId="0" borderId="7" xfId="0" applyNumberFormat="1" applyFont="1" applyFill="1" applyBorder="1" applyAlignment="1" applyProtection="1">
      <alignment vertical="center" shrinkToFit="1"/>
      <protection locked="0"/>
    </xf>
    <xf numFmtId="0" fontId="0" fillId="0" borderId="5" xfId="0" applyFont="1" applyBorder="1" applyAlignment="1">
      <alignment horizontal="center" vertical="center"/>
    </xf>
    <xf numFmtId="0" fontId="0" fillId="0" borderId="0" xfId="0" applyFont="1" applyAlignment="1">
      <alignment horizontal="left" vertical="top" wrapText="1"/>
    </xf>
    <xf numFmtId="0" fontId="0" fillId="0" borderId="2" xfId="0" applyFont="1" applyBorder="1" applyAlignment="1">
      <alignment horizontal="left" vertical="center" wrapText="1"/>
    </xf>
    <xf numFmtId="0" fontId="4" fillId="0" borderId="2" xfId="0" applyFont="1" applyFill="1" applyBorder="1" applyAlignment="1">
      <alignment horizontal="left" vertical="center" wrapText="1"/>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4" fillId="0" borderId="0" xfId="0" applyFont="1" applyFill="1" applyBorder="1" applyAlignment="1">
      <alignment horizontal="left" vertical="center"/>
    </xf>
    <xf numFmtId="0" fontId="10" fillId="2" borderId="5" xfId="0" applyFont="1" applyFill="1" applyBorder="1" applyAlignment="1" applyProtection="1">
      <alignment horizontal="center" vertical="center" shrinkToFit="1"/>
      <protection locked="0"/>
    </xf>
    <xf numFmtId="38" fontId="10" fillId="2" borderId="5" xfId="2" applyNumberFormat="1" applyFont="1" applyFill="1" applyBorder="1" applyAlignment="1">
      <alignment horizontal="right" vertical="center" wrapText="1"/>
    </xf>
    <xf numFmtId="38" fontId="10" fillId="2" borderId="4" xfId="2" applyFont="1" applyFill="1" applyBorder="1" applyAlignment="1" applyProtection="1">
      <alignment horizontal="right" vertical="center" wrapText="1"/>
      <protection locked="0"/>
    </xf>
    <xf numFmtId="38" fontId="10" fillId="2" borderId="5" xfId="2" applyFont="1" applyFill="1" applyBorder="1" applyAlignment="1" applyProtection="1">
      <alignment horizontal="right" vertical="center" wrapText="1"/>
      <protection locked="0"/>
    </xf>
    <xf numFmtId="38" fontId="0" fillId="0" borderId="0" xfId="2" applyFont="1" applyFill="1" applyBorder="1" applyAlignment="1">
      <alignment horizontal="left" vertical="center" wrapText="1"/>
    </xf>
    <xf numFmtId="0" fontId="9" fillId="0" borderId="4" xfId="1" applyFont="1" applyBorder="1" applyAlignment="1">
      <alignment horizontal="center" vertical="center" wrapText="1"/>
    </xf>
    <xf numFmtId="177" fontId="10" fillId="2" borderId="4" xfId="1" applyNumberFormat="1" applyFont="1" applyFill="1" applyBorder="1" applyAlignment="1">
      <alignment horizontal="center" vertical="center"/>
    </xf>
    <xf numFmtId="177" fontId="10" fillId="3" borderId="4" xfId="1" applyNumberFormat="1" applyFont="1" applyFill="1" applyBorder="1" applyAlignment="1">
      <alignment horizontal="right"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xf>
    <xf numFmtId="0" fontId="0" fillId="0" borderId="13" xfId="0" applyFont="1" applyBorder="1" applyAlignment="1">
      <alignment horizontal="left" vertical="center"/>
    </xf>
    <xf numFmtId="0" fontId="10" fillId="2" borderId="4" xfId="0" applyFont="1" applyFill="1" applyBorder="1" applyAlignment="1">
      <alignment horizontal="center" vertical="center"/>
    </xf>
    <xf numFmtId="0" fontId="0" fillId="0" borderId="7" xfId="0" applyFont="1" applyBorder="1" applyAlignment="1">
      <alignment horizontal="left" vertical="center"/>
    </xf>
    <xf numFmtId="0" fontId="0" fillId="0" borderId="10" xfId="0" applyFont="1" applyBorder="1" applyAlignment="1">
      <alignment horizontal="left" vertical="center"/>
    </xf>
    <xf numFmtId="0" fontId="0" fillId="0" borderId="3" xfId="0" applyFont="1" applyBorder="1" applyAlignment="1">
      <alignment horizontal="left" vertical="center" wrapText="1"/>
    </xf>
    <xf numFmtId="0" fontId="4" fillId="0" borderId="3" xfId="0" applyFont="1" applyFill="1" applyBorder="1" applyAlignment="1">
      <alignment horizontal="left" vertical="center" wrapText="1"/>
    </xf>
    <xf numFmtId="38" fontId="0" fillId="3" borderId="17" xfId="0" applyNumberFormat="1" applyFont="1" applyFill="1" applyBorder="1" applyAlignment="1">
      <alignment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Border="1" applyAlignment="1">
      <alignment horizontal="left" vertical="center"/>
    </xf>
    <xf numFmtId="0" fontId="0" fillId="0" borderId="0" xfId="0" applyFont="1" applyFill="1" applyBorder="1" applyAlignment="1">
      <alignment vertical="center" wrapText="1"/>
    </xf>
    <xf numFmtId="0" fontId="7" fillId="4" borderId="1" xfId="0" applyFont="1" applyFill="1" applyBorder="1" applyAlignment="1">
      <alignment horizontal="center" vertical="top" wrapText="1"/>
    </xf>
    <xf numFmtId="0" fontId="7" fillId="4" borderId="3" xfId="0" applyFont="1" applyFill="1" applyBorder="1" applyAlignment="1">
      <alignment horizontal="center" vertical="top" wrapText="1"/>
    </xf>
    <xf numFmtId="0" fontId="3" fillId="0" borderId="21" xfId="0" applyFont="1" applyBorder="1" applyAlignment="1">
      <alignment horizontal="center" vertical="top" wrapText="1"/>
    </xf>
    <xf numFmtId="0" fontId="8" fillId="2" borderId="5" xfId="0" applyFont="1" applyFill="1" applyBorder="1" applyAlignment="1" applyProtection="1">
      <alignment horizontal="center" vertical="center" wrapText="1"/>
      <protection locked="0"/>
    </xf>
    <xf numFmtId="0" fontId="3" fillId="0" borderId="0" xfId="0" applyFont="1" applyBorder="1" applyAlignment="1">
      <alignment horizontal="center" vertical="top" wrapText="1"/>
    </xf>
    <xf numFmtId="0" fontId="8" fillId="2" borderId="5" xfId="0" applyFont="1" applyFill="1" applyBorder="1" applyAlignment="1" applyProtection="1">
      <alignment horizontal="center" vertical="center" shrinkToFit="1"/>
      <protection locked="0"/>
    </xf>
    <xf numFmtId="38" fontId="8" fillId="2" borderId="5" xfId="2" applyNumberFormat="1" applyFont="1" applyFill="1" applyBorder="1" applyAlignment="1">
      <alignment vertical="center" wrapText="1"/>
    </xf>
    <xf numFmtId="38" fontId="8" fillId="2" borderId="4" xfId="2" applyFont="1" applyFill="1" applyBorder="1" applyAlignment="1" applyProtection="1">
      <alignment vertical="center" wrapText="1"/>
      <protection locked="0"/>
    </xf>
    <xf numFmtId="38" fontId="8" fillId="2" borderId="5" xfId="2" applyFont="1" applyFill="1" applyBorder="1" applyAlignment="1" applyProtection="1">
      <alignment vertical="center" wrapText="1"/>
      <protection locked="0"/>
    </xf>
    <xf numFmtId="177" fontId="8" fillId="2" borderId="4" xfId="1" applyNumberFormat="1" applyFont="1" applyFill="1" applyBorder="1" applyAlignment="1">
      <alignment horizontal="center" vertical="center"/>
    </xf>
    <xf numFmtId="38" fontId="4" fillId="3" borderId="17" xfId="0" applyNumberFormat="1" applyFont="1" applyFill="1" applyBorder="1" applyAlignment="1">
      <alignment vertical="center"/>
    </xf>
    <xf numFmtId="0" fontId="5" fillId="0" borderId="0" xfId="0" applyFont="1" applyFill="1" applyAlignment="1">
      <alignment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4" fillId="0" borderId="0" xfId="0" applyFont="1" applyAlignment="1">
      <alignment horizontal="center" vertical="center"/>
    </xf>
    <xf numFmtId="0" fontId="10" fillId="2" borderId="4" xfId="0" applyFont="1" applyFill="1" applyBorder="1" applyAlignment="1" applyProtection="1">
      <alignment vertical="center" shrinkToFit="1"/>
      <protection locked="0"/>
    </xf>
    <xf numFmtId="0" fontId="10" fillId="2" borderId="25" xfId="0" applyFont="1" applyFill="1" applyBorder="1" applyAlignment="1" applyProtection="1">
      <alignment vertical="center" shrinkToFit="1"/>
      <protection locked="0"/>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4" fillId="0" borderId="0" xfId="0" applyFont="1" applyFill="1" applyAlignment="1">
      <alignment horizontal="left" vertical="center"/>
    </xf>
    <xf numFmtId="38" fontId="0" fillId="0" borderId="2" xfId="2" applyFont="1" applyFill="1" applyBorder="1" applyAlignment="1">
      <alignment horizontal="left" vertical="center" wrapText="1"/>
    </xf>
    <xf numFmtId="38" fontId="0" fillId="0" borderId="0" xfId="2" applyFont="1" applyFill="1" applyAlignment="1">
      <alignment horizontal="left" vertical="center" wrapText="1"/>
    </xf>
    <xf numFmtId="38" fontId="10" fillId="2" borderId="5" xfId="2" applyNumberFormat="1" applyFont="1" applyFill="1" applyBorder="1" applyAlignment="1">
      <alignment horizontal="center" vertical="center" wrapText="1"/>
    </xf>
    <xf numFmtId="38" fontId="0" fillId="3" borderId="5" xfId="2" applyFont="1" applyFill="1" applyBorder="1" applyAlignment="1" applyProtection="1">
      <alignment horizontal="right" vertical="center" shrinkToFit="1"/>
      <protection locked="0"/>
    </xf>
    <xf numFmtId="0" fontId="0" fillId="0" borderId="28" xfId="0" applyFont="1" applyBorder="1" applyAlignment="1">
      <alignment horizontal="center" vertical="center"/>
    </xf>
    <xf numFmtId="38" fontId="0" fillId="3" borderId="29" xfId="2" applyFont="1" applyFill="1" applyBorder="1" applyAlignment="1" applyProtection="1">
      <alignment horizontal="right" vertical="center" shrinkToFit="1"/>
      <protection locked="0"/>
    </xf>
    <xf numFmtId="38" fontId="0" fillId="3" borderId="30" xfId="2" applyFont="1" applyFill="1" applyBorder="1" applyAlignment="1" applyProtection="1">
      <alignment horizontal="right" vertical="center" shrinkToFit="1"/>
      <protection locked="0"/>
    </xf>
    <xf numFmtId="38" fontId="0" fillId="3" borderId="31" xfId="2" applyFont="1" applyFill="1" applyBorder="1" applyAlignment="1" applyProtection="1">
      <alignment horizontal="right" vertical="center" shrinkToFit="1"/>
      <protection locked="0"/>
    </xf>
    <xf numFmtId="38" fontId="4" fillId="0" borderId="17" xfId="2" applyFont="1" applyBorder="1" applyAlignment="1">
      <alignment vertical="center"/>
    </xf>
    <xf numFmtId="38" fontId="4" fillId="0" borderId="0" xfId="2" applyFont="1" applyAlignment="1">
      <alignment vertical="center"/>
    </xf>
    <xf numFmtId="38" fontId="4" fillId="0" borderId="32" xfId="2" applyFont="1" applyBorder="1" applyAlignment="1">
      <alignment horizontal="center" vertical="center"/>
    </xf>
    <xf numFmtId="38" fontId="4" fillId="0" borderId="33" xfId="2" applyFont="1" applyBorder="1" applyAlignment="1">
      <alignment horizontal="center" vertical="center"/>
    </xf>
    <xf numFmtId="38" fontId="4" fillId="0" borderId="10" xfId="2" applyFont="1" applyBorder="1" applyAlignment="1">
      <alignment vertical="center"/>
    </xf>
    <xf numFmtId="0" fontId="0" fillId="0" borderId="10" xfId="0" applyFont="1" applyFill="1" applyBorder="1" applyAlignment="1">
      <alignment horizontal="left" vertical="center" wrapText="1"/>
    </xf>
    <xf numFmtId="0" fontId="10" fillId="2" borderId="8" xfId="0" applyFont="1" applyFill="1" applyBorder="1" applyAlignment="1">
      <alignment horizontal="center" vertical="center"/>
    </xf>
    <xf numFmtId="0" fontId="12" fillId="2" borderId="8" xfId="0" applyFont="1" applyFill="1" applyBorder="1" applyAlignment="1">
      <alignment horizontal="center" vertical="center"/>
    </xf>
    <xf numFmtId="0" fontId="13" fillId="0" borderId="5" xfId="0" applyFont="1" applyFill="1" applyBorder="1" applyAlignment="1">
      <alignment horizontal="center" vertical="center" wrapText="1"/>
    </xf>
    <xf numFmtId="38" fontId="0" fillId="0" borderId="31" xfId="2" applyFont="1" applyFill="1" applyBorder="1" applyAlignment="1" applyProtection="1">
      <alignment horizontal="right" vertical="center" shrinkToFit="1"/>
      <protection locked="0"/>
    </xf>
    <xf numFmtId="38" fontId="0" fillId="0" borderId="34" xfId="2" applyFont="1" applyFill="1" applyBorder="1" applyAlignment="1" applyProtection="1">
      <alignment horizontal="right" vertical="center" shrinkToFit="1"/>
      <protection locked="0"/>
    </xf>
    <xf numFmtId="38" fontId="0" fillId="0" borderId="0" xfId="2" applyFont="1" applyFill="1" applyAlignment="1" applyProtection="1">
      <alignment horizontal="right" vertical="center" shrinkToFit="1"/>
      <protection locked="0"/>
    </xf>
    <xf numFmtId="38" fontId="4" fillId="0" borderId="35" xfId="2" applyFont="1" applyBorder="1" applyAlignment="1">
      <alignment horizontal="center" vertical="center"/>
    </xf>
    <xf numFmtId="38" fontId="4" fillId="0" borderId="36" xfId="2" applyFont="1" applyBorder="1" applyAlignment="1">
      <alignment horizontal="center" vertical="center"/>
    </xf>
    <xf numFmtId="38" fontId="0" fillId="0" borderId="10" xfId="2" applyFont="1" applyFill="1" applyBorder="1" applyAlignment="1" applyProtection="1">
      <alignment horizontal="right" vertical="center" shrinkToFit="1"/>
      <protection locked="0"/>
    </xf>
    <xf numFmtId="0" fontId="0" fillId="0" borderId="7" xfId="0" applyFont="1" applyBorder="1">
      <alignment vertical="center"/>
    </xf>
    <xf numFmtId="0" fontId="0" fillId="0" borderId="15" xfId="0" applyFont="1" applyFill="1" applyBorder="1" applyAlignment="1">
      <alignment horizontal="left" vertical="center" wrapText="1"/>
    </xf>
    <xf numFmtId="0" fontId="10" fillId="2" borderId="16" xfId="0" applyFont="1" applyFill="1" applyBorder="1" applyAlignment="1">
      <alignment horizontal="center" vertical="center"/>
    </xf>
    <xf numFmtId="0" fontId="13" fillId="0" borderId="4" xfId="0" applyFont="1" applyFill="1" applyBorder="1" applyAlignment="1">
      <alignment horizontal="center" vertical="center" wrapText="1"/>
    </xf>
    <xf numFmtId="38" fontId="0" fillId="3" borderId="37" xfId="2" applyFont="1" applyFill="1" applyBorder="1" applyAlignment="1">
      <alignment vertical="center" shrinkToFit="1"/>
    </xf>
    <xf numFmtId="176" fontId="9" fillId="0" borderId="17" xfId="1" applyNumberFormat="1" applyFont="1" applyBorder="1" applyAlignment="1">
      <alignment horizontal="right" vertical="center" wrapText="1"/>
    </xf>
    <xf numFmtId="176" fontId="9" fillId="0" borderId="0" xfId="1" applyNumberFormat="1" applyFont="1" applyAlignment="1">
      <alignment horizontal="right" vertical="center" wrapText="1"/>
    </xf>
    <xf numFmtId="38" fontId="4" fillId="0" borderId="38" xfId="2" applyFont="1" applyBorder="1" applyAlignment="1">
      <alignment horizontal="center" vertical="center"/>
    </xf>
    <xf numFmtId="38" fontId="4" fillId="0" borderId="39" xfId="2" applyFont="1" applyBorder="1" applyAlignment="1">
      <alignment horizontal="center" vertical="center"/>
    </xf>
    <xf numFmtId="176" fontId="9" fillId="0" borderId="10" xfId="1" applyNumberFormat="1" applyFont="1" applyBorder="1" applyAlignment="1">
      <alignment horizontal="right" vertical="center" wrapText="1"/>
    </xf>
    <xf numFmtId="0" fontId="7" fillId="0" borderId="0" xfId="0" applyFont="1" applyBorder="1" applyAlignment="1">
      <alignment horizontal="center" vertical="top" wrapText="1"/>
    </xf>
    <xf numFmtId="0" fontId="10" fillId="0" borderId="12" xfId="0" applyFont="1" applyFill="1" applyBorder="1" applyAlignment="1">
      <alignment vertical="center"/>
    </xf>
    <xf numFmtId="0" fontId="7" fillId="4" borderId="40" xfId="0" applyFont="1" applyFill="1" applyBorder="1" applyAlignment="1">
      <alignment horizontal="center" vertical="top" wrapText="1"/>
    </xf>
    <xf numFmtId="38" fontId="8" fillId="2" borderId="5" xfId="2" applyNumberFormat="1" applyFont="1" applyFill="1" applyBorder="1" applyAlignment="1">
      <alignment horizontal="right" vertical="center" wrapText="1"/>
    </xf>
    <xf numFmtId="38" fontId="8" fillId="2" borderId="4" xfId="2" applyFont="1" applyFill="1" applyBorder="1" applyAlignment="1" applyProtection="1">
      <alignment horizontal="right" vertical="center" wrapText="1"/>
      <protection locked="0"/>
    </xf>
    <xf numFmtId="0" fontId="8" fillId="0" borderId="12" xfId="0" applyFont="1" applyFill="1" applyBorder="1" applyAlignment="1">
      <alignment vertical="center"/>
    </xf>
    <xf numFmtId="0" fontId="0" fillId="5" borderId="4" xfId="0" applyFont="1" applyFill="1" applyBorder="1" applyAlignment="1">
      <alignment horizontal="center" vertical="center"/>
    </xf>
    <xf numFmtId="0" fontId="0" fillId="0" borderId="4" xfId="0" applyBorder="1">
      <alignment vertical="center"/>
    </xf>
    <xf numFmtId="0" fontId="0" fillId="4" borderId="4" xfId="0" applyFont="1" applyFill="1" applyBorder="1" applyAlignment="1">
      <alignment horizontal="center" vertical="center"/>
    </xf>
  </cellXfs>
  <cellStyles count="3">
    <cellStyle name="標準" xfId="0" builtinId="0"/>
    <cellStyle name="標準 2" xfId="1"/>
    <cellStyle name="桁区切り" xfId="2" builtinId="6"/>
  </cellStyles>
  <dxfs count="14">
    <dxf/>
    <dxf/>
    <dxf/>
    <dxf/>
    <dxf/>
    <dxf/>
    <dxf/>
    <dxf/>
    <dxf/>
    <dxf/>
    <dxf/>
    <dxf/>
    <dxf/>
    <dxf/>
  </dxfs>
  <tableStyles count="0" defaultTableStyle="TableStyleMedium2" defaultPivotStyle="PivotStyleLight16"/>
  <colors>
    <mruColors>
      <color rgb="FFA0C0FF"/>
      <color rgb="FFE9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1158875</xdr:colOff>
      <xdr:row>37</xdr:row>
      <xdr:rowOff>97790</xdr:rowOff>
    </xdr:from>
    <xdr:to xmlns:xdr="http://schemas.openxmlformats.org/drawingml/2006/spreadsheetDrawing">
      <xdr:col>8</xdr:col>
      <xdr:colOff>292100</xdr:colOff>
      <xdr:row>41</xdr:row>
      <xdr:rowOff>161290</xdr:rowOff>
    </xdr:to>
    <xdr:sp macro="" textlink="">
      <xdr:nvSpPr>
        <xdr:cNvPr id="2" name="正方形/長方形 4"/>
        <xdr:cNvSpPr/>
      </xdr:nvSpPr>
      <xdr:spPr>
        <a:xfrm>
          <a:off x="7120890" y="9444990"/>
          <a:ext cx="3060065" cy="1016000"/>
        </a:xfrm>
        <a:prstGeom prst="rect">
          <a:avLst/>
        </a:prstGeom>
        <a:noFill/>
        <a:ln w="9525" cap="flat" cmpd="sng" algn="ctr">
          <a:solidFill>
            <a:schemeClr val="dk1"/>
          </a:solidFill>
          <a:prstDash val="solid"/>
          <a:round/>
          <a:headEnd type="none" w="med" len="med"/>
          <a:tailEnd type="none" w="med" len="med"/>
        </a:ln>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noFill/>
        <a:ln w="9525" cap="flat" cmpd="sng">
          <a:solidFill>
            <a:schemeClr val="dk1"/>
          </a:solidFill>
          <a:prstDash val="solid"/>
          <a:round/>
          <a:headEnd/>
          <a:tailEnd/>
        </a:ln>
      </a:spPr>
      <a:bodyPr vertOverflow="overflow" horzOverflow="overflow"/>
      <a:lstStyle/>
      <a:style>
        <a:lnRef idx="2">
          <a:srgbClr val="000000"/>
        </a:lnRef>
        <a:fillRef idx="1">
          <a:srgbClr val="000000"/>
        </a:fillRef>
        <a:effectRef idx="0">
          <a:srgbClr val="000000"/>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hyperlink" Target="mailto:shizuokaken@pref.jp" TargetMode="External" /><Relationship Id="rId2" Type="http://schemas.openxmlformats.org/officeDocument/2006/relationships/printerSettings" Target="../printerSettings/printerSettings3.bin"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hyperlink" Target="mailto:shizuokaken@pref.jp" TargetMode="External" /><Relationship Id="rId2" Type="http://schemas.openxmlformats.org/officeDocument/2006/relationships/printerSettings" Target="../printerSettings/printerSettings5.bin" /><Relationship Id="rId3" Type="http://schemas.openxmlformats.org/officeDocument/2006/relationships/drawing" Target="../drawings/drawing1.xml" /><Relationship Id="rId4" Type="http://schemas.openxmlformats.org/officeDocument/2006/relationships/vmlDrawing" Target="../drawings/vmlDrawing4.vml" /><Relationship Id="rId5" Type="http://schemas.openxmlformats.org/officeDocument/2006/relationships/comments" Target="../comments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7.xml.rels><?xml version="1.0" encoding="UTF-8"?><Relationships xmlns="http://schemas.openxmlformats.org/package/2006/relationships"><Relationship Id="rId1" Type="http://schemas.openxmlformats.org/officeDocument/2006/relationships/hyperlink" Target="mailto:shizuokaken@pref.jp" TargetMode="External" /><Relationship Id="rId2" Type="http://schemas.openxmlformats.org/officeDocument/2006/relationships/printerSettings" Target="../printerSettings/printerSettings7.bin" /><Relationship Id="rId3" Type="http://schemas.openxmlformats.org/officeDocument/2006/relationships/vmlDrawing" Target="../drawings/vmlDrawing6.vml" /><Relationship Id="rId4" Type="http://schemas.openxmlformats.org/officeDocument/2006/relationships/comments" Target="../comments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9.xml.rels><?xml version="1.0" encoding="UTF-8"?><Relationships xmlns="http://schemas.openxmlformats.org/package/2006/relationships"><Relationship Id="rId1" Type="http://schemas.openxmlformats.org/officeDocument/2006/relationships/hyperlink" Target="mailto:shizuokaken@pref.jp" TargetMode="External" /><Relationship Id="rId2" Type="http://schemas.openxmlformats.org/officeDocument/2006/relationships/printerSettings" Target="../printerSettings/printerSettings9.bin" /><Relationship Id="rId3" Type="http://schemas.openxmlformats.org/officeDocument/2006/relationships/vmlDrawing" Target="../drawings/vmlDrawing8.vml" /><Relationship Id="rId4" Type="http://schemas.openxmlformats.org/officeDocument/2006/relationships/comments" Target="../comments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B1:N14"/>
  <sheetViews>
    <sheetView tabSelected="1" view="pageBreakPreview" zoomScale="92" zoomScaleNormal="120" zoomScaleSheetLayoutView="92" workbookViewId="0">
      <selection activeCell="B3" sqref="B3:J3"/>
    </sheetView>
  </sheetViews>
  <sheetFormatPr defaultRowHeight="18.75"/>
  <cols>
    <col min="1" max="1" width="3.875" customWidth="1"/>
    <col min="14" max="14" width="3.125" customWidth="1"/>
  </cols>
  <sheetData>
    <row r="1" spans="2:14" s="1" customFormat="1" ht="51" customHeight="1">
      <c r="B1" s="2" t="s">
        <v>14</v>
      </c>
      <c r="C1" s="2"/>
      <c r="D1" s="2"/>
      <c r="E1" s="2"/>
      <c r="F1" s="2"/>
      <c r="G1" s="2"/>
      <c r="H1" s="2"/>
      <c r="I1" s="2"/>
      <c r="J1" s="2"/>
      <c r="K1" s="2"/>
      <c r="L1" s="2"/>
      <c r="M1" s="2"/>
      <c r="N1" s="10"/>
    </row>
    <row r="2" spans="2:14" s="1" customFormat="1">
      <c r="B2" s="3" t="s">
        <v>163</v>
      </c>
      <c r="C2" s="3"/>
      <c r="D2" s="3"/>
      <c r="E2" s="3"/>
      <c r="F2" s="3"/>
      <c r="G2" s="3"/>
      <c r="H2" s="3"/>
      <c r="I2" s="3"/>
      <c r="J2" s="3"/>
      <c r="K2" s="3"/>
      <c r="L2" s="3"/>
      <c r="M2" s="3"/>
      <c r="N2" s="10"/>
    </row>
    <row r="3" spans="2:14" s="1" customFormat="1" ht="19.5">
      <c r="B3" s="4" t="s">
        <v>59</v>
      </c>
      <c r="C3" s="4"/>
      <c r="D3" s="4"/>
      <c r="E3" s="4"/>
      <c r="F3" s="4"/>
      <c r="G3" s="4"/>
      <c r="H3" s="4"/>
      <c r="I3" s="4"/>
      <c r="J3" s="4"/>
      <c r="K3" s="14"/>
      <c r="L3" s="14"/>
      <c r="M3" s="14"/>
      <c r="N3" s="10"/>
    </row>
    <row r="4" spans="2:14" s="1" customFormat="1" ht="93.75" customHeight="1">
      <c r="B4" s="5" t="s">
        <v>96</v>
      </c>
      <c r="C4" s="12"/>
      <c r="D4" s="12"/>
      <c r="E4" s="12"/>
      <c r="F4" s="12"/>
      <c r="G4" s="12"/>
      <c r="H4" s="12"/>
      <c r="I4" s="12"/>
      <c r="J4" s="12"/>
      <c r="K4" s="12"/>
      <c r="L4" s="12"/>
      <c r="M4" s="15"/>
      <c r="N4" s="10"/>
    </row>
    <row r="5" spans="2:14" s="1" customFormat="1">
      <c r="B5" s="6"/>
      <c r="C5" s="6"/>
      <c r="D5" s="6"/>
      <c r="E5" s="6"/>
      <c r="F5" s="6"/>
      <c r="G5" s="6"/>
      <c r="H5" s="6"/>
      <c r="I5" s="6"/>
      <c r="J5" s="6"/>
      <c r="K5" s="6"/>
      <c r="L5" s="6"/>
      <c r="M5" s="6"/>
      <c r="N5" s="10"/>
    </row>
    <row r="6" spans="2:14" s="1" customFormat="1" ht="19.5">
      <c r="B6" s="7" t="s">
        <v>57</v>
      </c>
      <c r="C6" s="7"/>
      <c r="D6" s="7"/>
      <c r="E6" s="6"/>
      <c r="F6" s="6"/>
      <c r="G6" s="6"/>
      <c r="H6" s="6"/>
      <c r="I6" s="6"/>
      <c r="J6" s="6"/>
      <c r="K6" s="6"/>
      <c r="L6" s="6"/>
      <c r="M6" s="6"/>
      <c r="N6" s="10"/>
    </row>
    <row r="7" spans="2:14" s="1" customFormat="1" ht="96" customHeight="1">
      <c r="B7" s="5" t="s">
        <v>80</v>
      </c>
      <c r="C7" s="12"/>
      <c r="D7" s="12"/>
      <c r="E7" s="12"/>
      <c r="F7" s="12"/>
      <c r="G7" s="12"/>
      <c r="H7" s="12"/>
      <c r="I7" s="12"/>
      <c r="J7" s="12"/>
      <c r="K7" s="12"/>
      <c r="L7" s="12"/>
      <c r="M7" s="15"/>
      <c r="N7" s="10"/>
    </row>
    <row r="8" spans="2:14" s="1" customFormat="1">
      <c r="B8" s="8"/>
      <c r="C8" s="8"/>
      <c r="D8" s="8"/>
      <c r="E8" s="8"/>
      <c r="F8" s="8"/>
      <c r="G8" s="8"/>
      <c r="H8" s="8"/>
      <c r="I8" s="8"/>
      <c r="J8" s="8"/>
      <c r="K8" s="8"/>
      <c r="L8" s="8"/>
      <c r="M8" s="8"/>
      <c r="N8" s="10"/>
    </row>
    <row r="9" spans="2:14" s="1" customFormat="1" ht="19.5">
      <c r="B9" s="9" t="s">
        <v>54</v>
      </c>
      <c r="C9" s="9"/>
      <c r="D9" s="9"/>
      <c r="E9" s="13"/>
      <c r="F9" s="13"/>
      <c r="G9" s="13"/>
      <c r="H9" s="13"/>
      <c r="I9" s="13"/>
      <c r="J9" s="13"/>
      <c r="K9" s="13"/>
      <c r="L9" s="13"/>
      <c r="M9" s="13"/>
      <c r="N9" s="10"/>
    </row>
    <row r="10" spans="2:14" s="1" customFormat="1" ht="180.75" customHeight="1">
      <c r="B10" s="5" t="s">
        <v>123</v>
      </c>
      <c r="C10" s="12"/>
      <c r="D10" s="12"/>
      <c r="E10" s="12"/>
      <c r="F10" s="12"/>
      <c r="G10" s="12"/>
      <c r="H10" s="12"/>
      <c r="I10" s="12"/>
      <c r="J10" s="12"/>
      <c r="K10" s="12"/>
      <c r="L10" s="12"/>
      <c r="M10" s="15"/>
      <c r="N10" s="10"/>
    </row>
    <row r="11" spans="2:14">
      <c r="B11" s="10"/>
      <c r="C11" s="10"/>
      <c r="D11" s="10"/>
      <c r="E11" s="10"/>
      <c r="F11" s="10"/>
      <c r="G11" s="10"/>
      <c r="H11" s="10"/>
      <c r="I11" s="10"/>
      <c r="J11" s="10"/>
      <c r="K11" s="10"/>
      <c r="L11" s="10"/>
      <c r="M11" s="10"/>
      <c r="N11" s="10"/>
    </row>
    <row r="12" spans="2:14" ht="19.5">
      <c r="B12" s="11" t="s">
        <v>97</v>
      </c>
      <c r="C12" s="10"/>
      <c r="D12" s="10"/>
      <c r="E12" s="10"/>
      <c r="F12" s="10"/>
      <c r="G12" s="10"/>
      <c r="H12" s="10"/>
      <c r="I12" s="10"/>
      <c r="J12" s="10"/>
      <c r="K12" s="10"/>
      <c r="L12" s="10"/>
      <c r="M12" s="10"/>
      <c r="N12" s="10"/>
    </row>
    <row r="13" spans="2:14" ht="50" customHeight="1">
      <c r="B13" s="5" t="s">
        <v>98</v>
      </c>
      <c r="C13" s="12"/>
      <c r="D13" s="12"/>
      <c r="E13" s="12"/>
      <c r="F13" s="12"/>
      <c r="G13" s="12"/>
      <c r="H13" s="12"/>
      <c r="I13" s="12"/>
      <c r="J13" s="12"/>
      <c r="K13" s="12"/>
      <c r="L13" s="12"/>
      <c r="M13" s="15"/>
      <c r="N13" s="10"/>
    </row>
    <row r="14" spans="2:14">
      <c r="B14" s="10"/>
      <c r="C14" s="10"/>
      <c r="D14" s="10"/>
      <c r="E14" s="10"/>
      <c r="F14" s="10"/>
      <c r="G14" s="10"/>
      <c r="H14" s="10"/>
      <c r="I14" s="10"/>
      <c r="J14" s="10"/>
      <c r="K14" s="10"/>
      <c r="L14" s="10"/>
      <c r="M14" s="10"/>
      <c r="N14" s="10"/>
    </row>
  </sheetData>
  <sheetProtection password="CC2F" sheet="1" objects="1" scenarios="1" selectLockedCells="1" selectUnlockedCells="1"/>
  <mergeCells count="9">
    <mergeCell ref="B1:M1"/>
    <mergeCell ref="B2:M2"/>
    <mergeCell ref="B3:J3"/>
    <mergeCell ref="B4:M4"/>
    <mergeCell ref="B6:D6"/>
    <mergeCell ref="B7:M7"/>
    <mergeCell ref="B9:D9"/>
    <mergeCell ref="B10:M10"/>
    <mergeCell ref="B13:M13"/>
  </mergeCells>
  <phoneticPr fontId="2" type="Hiragana"/>
  <pageMargins left="0.7" right="0.7" top="0.75" bottom="0.75" header="0.3" footer="0.3"/>
  <pageSetup paperSize="9" scale="68"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E64"/>
  <sheetViews>
    <sheetView workbookViewId="0">
      <selection activeCell="A65" sqref="A65"/>
    </sheetView>
  </sheetViews>
  <sheetFormatPr defaultRowHeight="18.75"/>
  <cols>
    <col min="1" max="1" width="40.296875" customWidth="1"/>
    <col min="2" max="2" width="5.69921875" customWidth="1"/>
    <col min="3" max="3" width="30.8984375" customWidth="1"/>
    <col min="4" max="4" width="5.69921875" customWidth="1"/>
    <col min="5" max="5" width="19.09765625" customWidth="1"/>
  </cols>
  <sheetData>
    <row r="1" spans="1:5">
      <c r="A1" s="222" t="s">
        <v>24</v>
      </c>
      <c r="B1" s="16"/>
      <c r="C1" s="222" t="s">
        <v>5</v>
      </c>
      <c r="D1" s="112"/>
      <c r="E1" s="222" t="s">
        <v>44</v>
      </c>
    </row>
    <row r="2" spans="1:5">
      <c r="A2" s="223" t="s">
        <v>141</v>
      </c>
      <c r="C2" s="93" t="s">
        <v>87</v>
      </c>
      <c r="D2" s="112"/>
      <c r="E2" s="93" t="s">
        <v>11</v>
      </c>
    </row>
    <row r="3" spans="1:5">
      <c r="A3" s="223" t="s">
        <v>142</v>
      </c>
      <c r="C3" s="93" t="s">
        <v>48</v>
      </c>
      <c r="D3" s="112"/>
      <c r="E3" s="93" t="s">
        <v>32</v>
      </c>
    </row>
    <row r="4" spans="1:5">
      <c r="A4" s="223" t="s">
        <v>117</v>
      </c>
      <c r="C4" s="93" t="s">
        <v>49</v>
      </c>
      <c r="D4" s="112"/>
      <c r="E4" s="93" t="s">
        <v>17</v>
      </c>
    </row>
    <row r="5" spans="1:5">
      <c r="A5" s="223" t="s">
        <v>75</v>
      </c>
      <c r="C5" s="93" t="s">
        <v>0</v>
      </c>
      <c r="D5" s="112"/>
      <c r="E5" s="93" t="s">
        <v>45</v>
      </c>
    </row>
    <row r="6" spans="1:5">
      <c r="A6" s="223" t="s">
        <v>118</v>
      </c>
      <c r="C6" s="93" t="s">
        <v>60</v>
      </c>
      <c r="D6" s="16"/>
    </row>
    <row r="7" spans="1:5">
      <c r="A7" s="223" t="s">
        <v>119</v>
      </c>
      <c r="C7" s="93" t="s">
        <v>16</v>
      </c>
      <c r="D7" s="16"/>
    </row>
    <row r="8" spans="1:5">
      <c r="A8" s="223" t="s">
        <v>120</v>
      </c>
      <c r="C8" s="93" t="s">
        <v>62</v>
      </c>
      <c r="D8" s="16"/>
    </row>
    <row r="9" spans="1:5">
      <c r="A9" s="223" t="s">
        <v>121</v>
      </c>
      <c r="C9" s="112"/>
      <c r="D9" s="16"/>
    </row>
    <row r="10" spans="1:5">
      <c r="A10" s="223" t="s">
        <v>79</v>
      </c>
    </row>
    <row r="11" spans="1:5">
      <c r="A11" s="223" t="s">
        <v>101</v>
      </c>
    </row>
    <row r="12" spans="1:5">
      <c r="A12" s="223" t="s">
        <v>102</v>
      </c>
    </row>
    <row r="13" spans="1:5">
      <c r="A13" s="223" t="s">
        <v>122</v>
      </c>
    </row>
    <row r="14" spans="1:5">
      <c r="A14" s="223" t="s">
        <v>124</v>
      </c>
    </row>
    <row r="15" spans="1:5">
      <c r="A15" s="223" t="s">
        <v>125</v>
      </c>
    </row>
    <row r="16" spans="1:5">
      <c r="A16" s="223" t="s">
        <v>126</v>
      </c>
    </row>
    <row r="17" spans="1:1">
      <c r="A17" s="223" t="s">
        <v>127</v>
      </c>
    </row>
    <row r="18" spans="1:1">
      <c r="A18" s="223" t="s">
        <v>128</v>
      </c>
    </row>
    <row r="19" spans="1:1">
      <c r="A19" s="223" t="s">
        <v>129</v>
      </c>
    </row>
    <row r="20" spans="1:1">
      <c r="A20" s="223" t="s">
        <v>131</v>
      </c>
    </row>
    <row r="21" spans="1:1">
      <c r="A21" s="223" t="s">
        <v>132</v>
      </c>
    </row>
    <row r="22" spans="1:1">
      <c r="A22" s="223" t="s">
        <v>115</v>
      </c>
    </row>
    <row r="23" spans="1:1">
      <c r="A23" s="223" t="s">
        <v>134</v>
      </c>
    </row>
    <row r="24" spans="1:1">
      <c r="A24" s="223" t="s">
        <v>104</v>
      </c>
    </row>
    <row r="25" spans="1:1">
      <c r="A25" s="223" t="s">
        <v>43</v>
      </c>
    </row>
    <row r="26" spans="1:1">
      <c r="A26" s="223" t="s">
        <v>135</v>
      </c>
    </row>
    <row r="27" spans="1:1">
      <c r="A27" s="223" t="s">
        <v>84</v>
      </c>
    </row>
    <row r="28" spans="1:1">
      <c r="A28" s="223" t="s">
        <v>111</v>
      </c>
    </row>
    <row r="29" spans="1:1">
      <c r="A29" s="223" t="s">
        <v>136</v>
      </c>
    </row>
    <row r="30" spans="1:1">
      <c r="A30" s="223" t="s">
        <v>137</v>
      </c>
    </row>
    <row r="31" spans="1:1">
      <c r="A31" s="223" t="s">
        <v>130</v>
      </c>
    </row>
    <row r="32" spans="1:1">
      <c r="A32" s="223" t="s">
        <v>138</v>
      </c>
    </row>
    <row r="33" spans="1:1">
      <c r="A33" s="223" t="s">
        <v>139</v>
      </c>
    </row>
    <row r="34" spans="1:1">
      <c r="A34" s="223" t="s">
        <v>12</v>
      </c>
    </row>
    <row r="35" spans="1:1">
      <c r="A35" s="223" t="s">
        <v>103</v>
      </c>
    </row>
    <row r="36" spans="1:1">
      <c r="A36" s="223" t="s">
        <v>143</v>
      </c>
    </row>
    <row r="37" spans="1:1">
      <c r="A37" s="223" t="s">
        <v>144</v>
      </c>
    </row>
    <row r="38" spans="1:1">
      <c r="A38" s="223" t="s">
        <v>33</v>
      </c>
    </row>
    <row r="39" spans="1:1">
      <c r="A39" s="223" t="s">
        <v>146</v>
      </c>
    </row>
    <row r="40" spans="1:1">
      <c r="A40" s="223" t="s">
        <v>147</v>
      </c>
    </row>
    <row r="41" spans="1:1">
      <c r="A41" s="223" t="s">
        <v>148</v>
      </c>
    </row>
    <row r="42" spans="1:1">
      <c r="A42" s="223" t="s">
        <v>149</v>
      </c>
    </row>
    <row r="43" spans="1:1">
      <c r="A43" s="223" t="s">
        <v>106</v>
      </c>
    </row>
    <row r="44" spans="1:1">
      <c r="A44" s="223" t="s">
        <v>7</v>
      </c>
    </row>
    <row r="45" spans="1:1">
      <c r="A45" s="223" t="s">
        <v>133</v>
      </c>
    </row>
    <row r="46" spans="1:1">
      <c r="A46" s="223" t="s">
        <v>21</v>
      </c>
    </row>
    <row r="47" spans="1:1">
      <c r="A47" s="223" t="s">
        <v>150</v>
      </c>
    </row>
    <row r="48" spans="1:1">
      <c r="A48" s="223" t="s">
        <v>151</v>
      </c>
    </row>
    <row r="49" spans="1:1">
      <c r="A49" s="223" t="s">
        <v>152</v>
      </c>
    </row>
    <row r="50" spans="1:1">
      <c r="A50" s="223" t="s">
        <v>153</v>
      </c>
    </row>
    <row r="51" spans="1:1">
      <c r="A51" s="223" t="s">
        <v>154</v>
      </c>
    </row>
    <row r="52" spans="1:1">
      <c r="A52" s="223" t="s">
        <v>99</v>
      </c>
    </row>
    <row r="53" spans="1:1">
      <c r="A53" s="223" t="s">
        <v>155</v>
      </c>
    </row>
    <row r="54" spans="1:1">
      <c r="A54" s="223" t="s">
        <v>73</v>
      </c>
    </row>
    <row r="55" spans="1:1">
      <c r="A55" s="223" t="s">
        <v>140</v>
      </c>
    </row>
    <row r="56" spans="1:1">
      <c r="A56" s="223" t="s">
        <v>156</v>
      </c>
    </row>
    <row r="57" spans="1:1">
      <c r="A57" s="223" t="s">
        <v>108</v>
      </c>
    </row>
    <row r="58" spans="1:1">
      <c r="A58" s="223" t="s">
        <v>157</v>
      </c>
    </row>
    <row r="59" spans="1:1">
      <c r="A59" s="223" t="s">
        <v>158</v>
      </c>
    </row>
    <row r="60" spans="1:1">
      <c r="A60" s="223" t="s">
        <v>116</v>
      </c>
    </row>
    <row r="61" spans="1:1">
      <c r="A61" s="223" t="s">
        <v>159</v>
      </c>
    </row>
    <row r="62" spans="1:1">
      <c r="A62" s="93" t="s">
        <v>71</v>
      </c>
    </row>
    <row r="63" spans="1:1">
      <c r="A63" s="223" t="s">
        <v>145</v>
      </c>
    </row>
    <row r="64" spans="1:1">
      <c r="A64" s="223" t="s">
        <v>162</v>
      </c>
    </row>
  </sheetData>
  <sheetProtection password="CC2F" sheet="1" objects="1" scenarios="1" selectLockedCells="1" selectUnlockedCells="1"/>
  <phoneticPr fontId="2" type="Hiragana"/>
  <pageMargins left="0.7" right="0.7" top="0.75" bottom="0.75" header="0.3" footer="0.3"/>
  <pageSetup paperSize="9" scale="79"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tint="-0.5"/>
  </sheetPr>
  <dimension ref="A1:F74"/>
  <sheetViews>
    <sheetView workbookViewId="0">
      <selection activeCell="A2" sqref="A2:A61"/>
    </sheetView>
  </sheetViews>
  <sheetFormatPr defaultRowHeight="18.75"/>
  <cols>
    <col min="1" max="1" width="50" customWidth="1"/>
    <col min="3" max="3" width="4.5" bestFit="1" customWidth="1"/>
    <col min="4" max="4" width="48.75" customWidth="1"/>
    <col min="5" max="5" width="4.5" bestFit="1" customWidth="1"/>
    <col min="6" max="6" width="31.75" bestFit="1" customWidth="1"/>
  </cols>
  <sheetData>
    <row r="1" spans="1:6">
      <c r="A1" s="224" t="s">
        <v>161</v>
      </c>
      <c r="C1" s="112" t="s">
        <v>160</v>
      </c>
      <c r="D1" s="112"/>
      <c r="E1" s="112"/>
      <c r="F1" s="112"/>
    </row>
    <row r="2" spans="1:6">
      <c r="A2" s="223" t="s">
        <v>141</v>
      </c>
      <c r="C2" s="16" t="s">
        <v>91</v>
      </c>
      <c r="D2" t="s">
        <v>141</v>
      </c>
      <c r="E2" s="16" t="s">
        <v>109</v>
      </c>
    </row>
    <row r="3" spans="1:6">
      <c r="A3" s="223" t="s">
        <v>142</v>
      </c>
      <c r="C3" s="16" t="s">
        <v>105</v>
      </c>
      <c r="D3" t="s">
        <v>142</v>
      </c>
      <c r="E3" s="16" t="s">
        <v>100</v>
      </c>
      <c r="F3" t="s">
        <v>156</v>
      </c>
    </row>
    <row r="4" spans="1:6">
      <c r="A4" s="223" t="s">
        <v>117</v>
      </c>
      <c r="C4" s="16">
        <v>11</v>
      </c>
      <c r="D4" t="s">
        <v>117</v>
      </c>
      <c r="E4" s="16" t="s">
        <v>110</v>
      </c>
      <c r="F4" t="s">
        <v>108</v>
      </c>
    </row>
    <row r="5" spans="1:6">
      <c r="A5" s="223" t="s">
        <v>75</v>
      </c>
      <c r="C5" s="16">
        <v>12</v>
      </c>
      <c r="D5" t="s">
        <v>75</v>
      </c>
      <c r="E5" s="16" t="s">
        <v>112</v>
      </c>
      <c r="F5" t="s">
        <v>157</v>
      </c>
    </row>
    <row r="6" spans="1:6">
      <c r="A6" s="223" t="s">
        <v>118</v>
      </c>
      <c r="C6" s="16">
        <v>13</v>
      </c>
      <c r="D6" t="s">
        <v>118</v>
      </c>
      <c r="E6" s="16" t="s">
        <v>10</v>
      </c>
    </row>
    <row r="7" spans="1:6">
      <c r="A7" s="223" t="s">
        <v>119</v>
      </c>
      <c r="C7" s="16">
        <v>14</v>
      </c>
      <c r="D7" t="s">
        <v>119</v>
      </c>
      <c r="E7" s="16" t="s">
        <v>113</v>
      </c>
      <c r="F7" t="s">
        <v>158</v>
      </c>
    </row>
    <row r="8" spans="1:6">
      <c r="A8" s="223" t="s">
        <v>120</v>
      </c>
      <c r="C8" s="16">
        <v>15</v>
      </c>
      <c r="D8" t="s">
        <v>120</v>
      </c>
      <c r="E8" s="16" t="s">
        <v>107</v>
      </c>
      <c r="F8" t="s">
        <v>116</v>
      </c>
    </row>
    <row r="9" spans="1:6">
      <c r="A9" s="223" t="s">
        <v>121</v>
      </c>
      <c r="C9" s="16">
        <v>16</v>
      </c>
      <c r="D9" t="s">
        <v>121</v>
      </c>
      <c r="E9" s="16" t="s">
        <v>114</v>
      </c>
      <c r="F9" t="s">
        <v>159</v>
      </c>
    </row>
    <row r="10" spans="1:6">
      <c r="A10" s="223" t="s">
        <v>79</v>
      </c>
      <c r="C10" s="16">
        <v>17</v>
      </c>
      <c r="D10" t="s">
        <v>79</v>
      </c>
    </row>
    <row r="11" spans="1:6">
      <c r="A11" s="223" t="s">
        <v>101</v>
      </c>
      <c r="C11" s="16">
        <v>18</v>
      </c>
    </row>
    <row r="12" spans="1:6">
      <c r="A12" s="223" t="s">
        <v>102</v>
      </c>
      <c r="C12" s="16">
        <v>19</v>
      </c>
    </row>
    <row r="13" spans="1:6">
      <c r="A13" s="223" t="s">
        <v>122</v>
      </c>
      <c r="C13" s="16">
        <v>20</v>
      </c>
    </row>
    <row r="14" spans="1:6">
      <c r="A14" s="223" t="s">
        <v>124</v>
      </c>
      <c r="C14" s="16">
        <v>21</v>
      </c>
      <c r="D14" t="s">
        <v>101</v>
      </c>
    </row>
    <row r="15" spans="1:6">
      <c r="A15" s="223" t="s">
        <v>125</v>
      </c>
      <c r="C15" s="16">
        <v>22</v>
      </c>
      <c r="D15" t="s">
        <v>102</v>
      </c>
    </row>
    <row r="16" spans="1:6">
      <c r="A16" s="223" t="s">
        <v>126</v>
      </c>
      <c r="C16" s="16">
        <v>23</v>
      </c>
      <c r="D16" t="s">
        <v>122</v>
      </c>
    </row>
    <row r="17" spans="1:4">
      <c r="A17" s="223" t="s">
        <v>127</v>
      </c>
      <c r="C17" s="16">
        <v>24</v>
      </c>
      <c r="D17" t="s">
        <v>124</v>
      </c>
    </row>
    <row r="18" spans="1:4">
      <c r="A18" s="223" t="s">
        <v>128</v>
      </c>
      <c r="C18" s="16">
        <v>25</v>
      </c>
      <c r="D18" t="s">
        <v>125</v>
      </c>
    </row>
    <row r="19" spans="1:4">
      <c r="A19" s="223" t="s">
        <v>129</v>
      </c>
      <c r="C19" s="16">
        <v>26</v>
      </c>
      <c r="D19" t="s">
        <v>126</v>
      </c>
    </row>
    <row r="20" spans="1:4">
      <c r="A20" s="223" t="s">
        <v>131</v>
      </c>
      <c r="C20" s="16">
        <v>27</v>
      </c>
      <c r="D20" t="s">
        <v>127</v>
      </c>
    </row>
    <row r="21" spans="1:4">
      <c r="A21" s="223" t="s">
        <v>132</v>
      </c>
      <c r="C21" s="16">
        <v>28</v>
      </c>
      <c r="D21" t="s">
        <v>128</v>
      </c>
    </row>
    <row r="22" spans="1:4">
      <c r="A22" s="223" t="s">
        <v>115</v>
      </c>
      <c r="C22" s="16">
        <v>29</v>
      </c>
    </row>
    <row r="23" spans="1:4">
      <c r="A23" s="223" t="s">
        <v>134</v>
      </c>
      <c r="C23" s="16">
        <v>30</v>
      </c>
    </row>
    <row r="24" spans="1:4">
      <c r="A24" s="223" t="s">
        <v>104</v>
      </c>
      <c r="C24" s="16">
        <v>31</v>
      </c>
      <c r="D24" t="s">
        <v>129</v>
      </c>
    </row>
    <row r="25" spans="1:4">
      <c r="A25" s="223" t="s">
        <v>43</v>
      </c>
      <c r="C25" s="16">
        <v>32</v>
      </c>
      <c r="D25" t="s">
        <v>131</v>
      </c>
    </row>
    <row r="26" spans="1:4">
      <c r="A26" s="223" t="s">
        <v>135</v>
      </c>
      <c r="C26" s="16">
        <v>33</v>
      </c>
      <c r="D26" t="s">
        <v>132</v>
      </c>
    </row>
    <row r="27" spans="1:4">
      <c r="A27" s="223" t="s">
        <v>84</v>
      </c>
      <c r="C27" s="16">
        <v>34</v>
      </c>
      <c r="D27" t="s">
        <v>115</v>
      </c>
    </row>
    <row r="28" spans="1:4">
      <c r="A28" s="223" t="s">
        <v>111</v>
      </c>
      <c r="C28" s="16">
        <v>35</v>
      </c>
      <c r="D28" t="s">
        <v>134</v>
      </c>
    </row>
    <row r="29" spans="1:4">
      <c r="A29" s="223" t="s">
        <v>136</v>
      </c>
      <c r="C29" s="16">
        <v>36</v>
      </c>
      <c r="D29" t="s">
        <v>104</v>
      </c>
    </row>
    <row r="30" spans="1:4">
      <c r="A30" s="223" t="s">
        <v>137</v>
      </c>
      <c r="C30" s="16">
        <v>37</v>
      </c>
      <c r="D30" t="s">
        <v>43</v>
      </c>
    </row>
    <row r="31" spans="1:4">
      <c r="A31" s="223" t="s">
        <v>130</v>
      </c>
      <c r="C31" s="16">
        <v>38</v>
      </c>
      <c r="D31" t="s">
        <v>135</v>
      </c>
    </row>
    <row r="32" spans="1:4">
      <c r="A32" s="223" t="s">
        <v>138</v>
      </c>
      <c r="C32" s="16">
        <v>39</v>
      </c>
      <c r="D32" t="s">
        <v>84</v>
      </c>
    </row>
    <row r="33" spans="1:4">
      <c r="A33" s="223" t="s">
        <v>139</v>
      </c>
      <c r="C33" s="16">
        <v>40</v>
      </c>
      <c r="D33" t="s">
        <v>111</v>
      </c>
    </row>
    <row r="34" spans="1:4">
      <c r="A34" s="223" t="s">
        <v>12</v>
      </c>
      <c r="C34" s="16">
        <v>41</v>
      </c>
      <c r="D34" t="s">
        <v>136</v>
      </c>
    </row>
    <row r="35" spans="1:4">
      <c r="A35" s="223" t="s">
        <v>103</v>
      </c>
      <c r="C35" s="16">
        <v>42</v>
      </c>
      <c r="D35" t="s">
        <v>137</v>
      </c>
    </row>
    <row r="36" spans="1:4">
      <c r="A36" s="223" t="s">
        <v>143</v>
      </c>
      <c r="C36" s="16">
        <v>43</v>
      </c>
      <c r="D36" t="s">
        <v>130</v>
      </c>
    </row>
    <row r="37" spans="1:4">
      <c r="A37" s="223" t="s">
        <v>144</v>
      </c>
      <c r="C37" s="16">
        <v>44</v>
      </c>
      <c r="D37" t="s">
        <v>138</v>
      </c>
    </row>
    <row r="38" spans="1:4">
      <c r="A38" s="223" t="s">
        <v>33</v>
      </c>
      <c r="C38" s="16">
        <v>45</v>
      </c>
      <c r="D38" t="s">
        <v>139</v>
      </c>
    </row>
    <row r="39" spans="1:4">
      <c r="A39" s="223" t="s">
        <v>146</v>
      </c>
      <c r="C39" s="16">
        <v>46</v>
      </c>
    </row>
    <row r="40" spans="1:4">
      <c r="A40" s="223" t="s">
        <v>147</v>
      </c>
      <c r="C40" s="16">
        <v>47</v>
      </c>
    </row>
    <row r="41" spans="1:4">
      <c r="A41" s="223" t="s">
        <v>148</v>
      </c>
      <c r="C41" s="16">
        <v>48</v>
      </c>
    </row>
    <row r="42" spans="1:4">
      <c r="A42" s="223" t="s">
        <v>149</v>
      </c>
      <c r="C42" s="16">
        <v>49</v>
      </c>
    </row>
    <row r="43" spans="1:4">
      <c r="A43" s="223" t="s">
        <v>106</v>
      </c>
      <c r="C43" s="16">
        <v>50</v>
      </c>
    </row>
    <row r="44" spans="1:4">
      <c r="A44" s="223" t="s">
        <v>7</v>
      </c>
      <c r="C44" s="16">
        <v>51</v>
      </c>
      <c r="D44" t="s">
        <v>12</v>
      </c>
    </row>
    <row r="45" spans="1:4">
      <c r="A45" s="223" t="s">
        <v>133</v>
      </c>
      <c r="C45" s="16">
        <v>52</v>
      </c>
      <c r="D45" t="s">
        <v>103</v>
      </c>
    </row>
    <row r="46" spans="1:4">
      <c r="A46" s="223" t="s">
        <v>21</v>
      </c>
      <c r="C46" s="16">
        <v>53</v>
      </c>
      <c r="D46" t="s">
        <v>143</v>
      </c>
    </row>
    <row r="47" spans="1:4">
      <c r="A47" s="223" t="s">
        <v>150</v>
      </c>
      <c r="C47" s="16">
        <v>54</v>
      </c>
      <c r="D47" t="s">
        <v>144</v>
      </c>
    </row>
    <row r="48" spans="1:4">
      <c r="A48" s="223" t="s">
        <v>151</v>
      </c>
      <c r="C48" s="16">
        <v>55</v>
      </c>
      <c r="D48" t="s">
        <v>33</v>
      </c>
    </row>
    <row r="49" spans="1:4">
      <c r="A49" s="223" t="s">
        <v>152</v>
      </c>
      <c r="C49" s="16">
        <v>56</v>
      </c>
    </row>
    <row r="50" spans="1:4">
      <c r="A50" s="223" t="s">
        <v>153</v>
      </c>
      <c r="C50" s="16">
        <v>57</v>
      </c>
    </row>
    <row r="51" spans="1:4">
      <c r="A51" s="223" t="s">
        <v>154</v>
      </c>
      <c r="C51" s="16">
        <v>58</v>
      </c>
    </row>
    <row r="52" spans="1:4">
      <c r="A52" s="223" t="s">
        <v>99</v>
      </c>
      <c r="C52" s="16">
        <v>59</v>
      </c>
      <c r="D52" t="s">
        <v>146</v>
      </c>
    </row>
    <row r="53" spans="1:4">
      <c r="A53" s="223" t="s">
        <v>155</v>
      </c>
      <c r="C53" s="16">
        <v>60</v>
      </c>
    </row>
    <row r="54" spans="1:4">
      <c r="A54" s="223" t="s">
        <v>73</v>
      </c>
      <c r="C54" s="16">
        <v>61</v>
      </c>
    </row>
    <row r="55" spans="1:4">
      <c r="A55" s="223" t="s">
        <v>140</v>
      </c>
      <c r="C55" s="16">
        <v>62</v>
      </c>
      <c r="D55" t="s">
        <v>147</v>
      </c>
    </row>
    <row r="56" spans="1:4">
      <c r="A56" s="223" t="s">
        <v>156</v>
      </c>
      <c r="C56" s="16">
        <v>63</v>
      </c>
      <c r="D56" t="s">
        <v>148</v>
      </c>
    </row>
    <row r="57" spans="1:4">
      <c r="A57" s="223" t="s">
        <v>108</v>
      </c>
      <c r="C57" s="16">
        <v>64</v>
      </c>
      <c r="D57" t="s">
        <v>149</v>
      </c>
    </row>
    <row r="58" spans="1:4">
      <c r="A58" s="223" t="s">
        <v>157</v>
      </c>
      <c r="C58" s="16">
        <v>65</v>
      </c>
    </row>
    <row r="59" spans="1:4">
      <c r="A59" s="223" t="s">
        <v>158</v>
      </c>
      <c r="C59" s="16">
        <v>66</v>
      </c>
      <c r="D59" t="s">
        <v>106</v>
      </c>
    </row>
    <row r="60" spans="1:4">
      <c r="A60" s="223" t="s">
        <v>116</v>
      </c>
      <c r="C60" s="16">
        <v>67</v>
      </c>
      <c r="D60" t="s">
        <v>7</v>
      </c>
    </row>
    <row r="61" spans="1:4">
      <c r="A61" s="223" t="s">
        <v>159</v>
      </c>
      <c r="C61" s="16">
        <v>68</v>
      </c>
      <c r="D61" t="s">
        <v>133</v>
      </c>
    </row>
    <row r="62" spans="1:4">
      <c r="C62" s="16">
        <v>69</v>
      </c>
      <c r="D62" t="s">
        <v>21</v>
      </c>
    </row>
    <row r="63" spans="1:4">
      <c r="C63" s="16">
        <v>70</v>
      </c>
    </row>
    <row r="64" spans="1:4">
      <c r="C64" s="16">
        <v>71</v>
      </c>
      <c r="D64" t="s">
        <v>150</v>
      </c>
    </row>
    <row r="65" spans="3:4">
      <c r="C65" s="16">
        <v>72</v>
      </c>
      <c r="D65" t="s">
        <v>151</v>
      </c>
    </row>
    <row r="66" spans="3:4">
      <c r="C66" s="16">
        <v>73</v>
      </c>
      <c r="D66" t="s">
        <v>152</v>
      </c>
    </row>
    <row r="67" spans="3:4">
      <c r="C67" s="16">
        <v>74</v>
      </c>
      <c r="D67" t="s">
        <v>153</v>
      </c>
    </row>
    <row r="68" spans="3:4">
      <c r="C68" s="16">
        <v>75</v>
      </c>
      <c r="D68" t="s">
        <v>154</v>
      </c>
    </row>
    <row r="69" spans="3:4">
      <c r="C69" s="16">
        <v>76</v>
      </c>
      <c r="D69" t="s">
        <v>99</v>
      </c>
    </row>
    <row r="70" spans="3:4">
      <c r="C70" s="16">
        <v>77</v>
      </c>
      <c r="D70" t="s">
        <v>155</v>
      </c>
    </row>
    <row r="71" spans="3:4">
      <c r="C71" s="16">
        <v>78</v>
      </c>
    </row>
    <row r="72" spans="3:4">
      <c r="C72" s="16">
        <v>79</v>
      </c>
      <c r="D72" t="s">
        <v>73</v>
      </c>
    </row>
    <row r="73" spans="3:4">
      <c r="C73" s="16">
        <v>80</v>
      </c>
    </row>
    <row r="74" spans="3:4">
      <c r="C74" s="16">
        <v>81</v>
      </c>
      <c r="D74" t="s">
        <v>140</v>
      </c>
    </row>
  </sheetData>
  <sheetProtection password="CC2F" sheet="1" objects="1" scenarios="1" selectLockedCells="1" selectUnlockedCells="1"/>
  <mergeCells count="1">
    <mergeCell ref="C1:F1"/>
  </mergeCells>
  <phoneticPr fontId="2"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M191"/>
  <sheetViews>
    <sheetView view="pageBreakPreview" zoomScaleSheetLayoutView="100" workbookViewId="0">
      <pane ySplit="1" topLeftCell="A2" activePane="bottomLeft" state="frozen"/>
      <selection pane="bottomLeft" activeCell="J45" sqref="J45:L47"/>
    </sheetView>
  </sheetViews>
  <sheetFormatPr defaultColWidth="9" defaultRowHeight="18.75"/>
  <cols>
    <col min="1" max="1" width="3.625" style="1" customWidth="1"/>
    <col min="2" max="2" width="6.5" style="1" customWidth="1"/>
    <col min="3" max="3" width="17.08203125" style="1" customWidth="1"/>
    <col min="4" max="4" width="35.625" style="16" customWidth="1"/>
    <col min="5" max="5" width="8.5" style="17" customWidth="1"/>
    <col min="6" max="6" width="20.69921875" style="1" customWidth="1"/>
    <col min="7" max="7" width="15.8984375" style="18" customWidth="1"/>
    <col min="8" max="8" width="18.69921875" style="18" customWidth="1"/>
    <col min="9" max="9" width="13.59765625" style="1" customWidth="1"/>
    <col min="10" max="10" width="15.83203125" style="1" customWidth="1"/>
    <col min="11" max="11" width="6.796875" style="1" customWidth="1"/>
    <col min="12" max="12" width="17.33203125" style="1" customWidth="1"/>
    <col min="13" max="13" width="3.625" style="1" customWidth="1"/>
    <col min="14" max="16384" width="9" style="1"/>
  </cols>
  <sheetData>
    <row r="1" spans="1:13" s="19" customFormat="1" ht="37.5" customHeight="1">
      <c r="A1" s="21" t="s">
        <v>9</v>
      </c>
      <c r="B1" s="29"/>
      <c r="C1" s="29"/>
      <c r="D1" s="29"/>
      <c r="E1" s="29"/>
      <c r="F1" s="29"/>
      <c r="G1" s="29"/>
      <c r="H1" s="29"/>
      <c r="I1" s="29"/>
      <c r="J1" s="29"/>
      <c r="K1" s="29"/>
      <c r="L1" s="29"/>
    </row>
    <row r="2" spans="1:13" s="19" customFormat="1">
      <c r="A2" s="22"/>
      <c r="B2" s="22"/>
      <c r="C2" s="22"/>
      <c r="D2" s="22"/>
      <c r="E2" s="22"/>
      <c r="F2" s="22"/>
      <c r="G2" s="22"/>
      <c r="H2" s="22"/>
      <c r="I2" s="22"/>
      <c r="J2" s="22"/>
      <c r="K2" s="22"/>
      <c r="L2" s="22"/>
    </row>
    <row r="3" spans="1:13" s="19" customFormat="1" ht="19.2" customHeight="1">
      <c r="A3" s="23"/>
      <c r="B3" s="30" t="s">
        <v>54</v>
      </c>
      <c r="C3" s="42"/>
      <c r="D3" s="42"/>
      <c r="E3" s="42"/>
      <c r="F3" s="42"/>
      <c r="G3" s="42"/>
      <c r="H3" s="42"/>
      <c r="I3" s="42"/>
      <c r="J3" s="42"/>
      <c r="K3" s="42"/>
      <c r="L3" s="42"/>
    </row>
    <row r="4" spans="1:13" s="19" customFormat="1" ht="74.25" customHeight="1">
      <c r="A4" s="24"/>
      <c r="B4" s="31" t="s">
        <v>81</v>
      </c>
      <c r="C4" s="43"/>
      <c r="D4" s="43"/>
      <c r="E4" s="43"/>
      <c r="F4" s="43"/>
      <c r="G4" s="53"/>
      <c r="H4" s="53"/>
      <c r="I4" s="43"/>
      <c r="J4" s="43"/>
      <c r="K4" s="43"/>
      <c r="L4" s="78"/>
    </row>
    <row r="5" spans="1:13" s="19" customFormat="1">
      <c r="A5" s="25"/>
      <c r="B5" s="32"/>
      <c r="C5" s="32"/>
      <c r="D5" s="32"/>
      <c r="E5" s="32"/>
      <c r="F5" s="32"/>
      <c r="G5" s="54"/>
      <c r="H5" s="54"/>
      <c r="I5" s="32"/>
      <c r="J5" s="63"/>
      <c r="K5" s="63"/>
      <c r="L5" s="63"/>
    </row>
    <row r="6" spans="1:13" s="19" customFormat="1" ht="19.5">
      <c r="A6" s="25"/>
      <c r="B6" s="33" t="s">
        <v>82</v>
      </c>
      <c r="C6" s="32"/>
      <c r="D6" s="47"/>
      <c r="E6" s="32"/>
      <c r="F6" s="32"/>
      <c r="G6" s="54"/>
      <c r="H6" s="54"/>
      <c r="I6" s="32"/>
      <c r="J6" s="63"/>
      <c r="K6" s="63"/>
      <c r="L6" s="63"/>
    </row>
    <row r="7" spans="1:13" s="19" customFormat="1" ht="25" customHeight="1">
      <c r="A7" s="25"/>
      <c r="B7" s="31" t="s">
        <v>47</v>
      </c>
      <c r="C7" s="43"/>
      <c r="D7" s="43"/>
      <c r="E7" s="43"/>
      <c r="F7" s="43"/>
      <c r="G7" s="43"/>
      <c r="H7" s="43"/>
      <c r="I7" s="43"/>
      <c r="J7" s="43"/>
      <c r="K7" s="43"/>
      <c r="L7" s="78"/>
    </row>
    <row r="8" spans="1:13" s="19" customFormat="1" ht="50" customHeight="1">
      <c r="A8" s="25"/>
      <c r="B8" s="34" t="s">
        <v>86</v>
      </c>
      <c r="C8" s="43"/>
      <c r="D8" s="43"/>
      <c r="E8" s="43"/>
      <c r="F8" s="43"/>
      <c r="G8" s="43"/>
      <c r="H8" s="43"/>
      <c r="I8" s="43"/>
      <c r="J8" s="43"/>
      <c r="K8" s="43"/>
      <c r="L8" s="78"/>
    </row>
    <row r="9" spans="1:13" s="19" customFormat="1" ht="176.25" customHeight="1">
      <c r="A9" s="25"/>
      <c r="B9" s="34" t="s">
        <v>50</v>
      </c>
      <c r="C9" s="43"/>
      <c r="D9" s="43"/>
      <c r="E9" s="43"/>
      <c r="F9" s="43"/>
      <c r="G9" s="43"/>
      <c r="H9" s="43"/>
      <c r="I9" s="43"/>
      <c r="J9" s="43"/>
      <c r="K9" s="43"/>
      <c r="L9" s="78"/>
    </row>
    <row r="10" spans="1:13" s="19" customFormat="1" ht="50" customHeight="1">
      <c r="A10" s="25"/>
      <c r="B10" s="34" t="s">
        <v>8</v>
      </c>
      <c r="C10" s="43"/>
      <c r="D10" s="43"/>
      <c r="E10" s="43"/>
      <c r="F10" s="43"/>
      <c r="G10" s="43"/>
      <c r="H10" s="43"/>
      <c r="I10" s="43"/>
      <c r="J10" s="43"/>
      <c r="K10" s="43"/>
      <c r="L10" s="78"/>
    </row>
    <row r="11" spans="1:13" s="19" customFormat="1" ht="16.8" customHeight="1">
      <c r="A11" s="25"/>
      <c r="B11" s="32"/>
      <c r="C11" s="32"/>
      <c r="D11" s="32"/>
      <c r="E11" s="32"/>
      <c r="F11" s="32"/>
      <c r="G11" s="54"/>
      <c r="H11" s="54"/>
      <c r="I11" s="32"/>
      <c r="J11" s="64"/>
      <c r="K11" s="64"/>
      <c r="L11" s="79"/>
    </row>
    <row r="12" spans="1:13">
      <c r="A12" s="19"/>
      <c r="B12" s="19"/>
      <c r="C12" s="19"/>
      <c r="D12" s="48"/>
      <c r="E12" s="26"/>
      <c r="F12" s="19"/>
      <c r="G12" s="55"/>
      <c r="H12" s="55"/>
      <c r="I12" s="62"/>
      <c r="J12" s="65" t="s">
        <v>29</v>
      </c>
      <c r="K12" s="70"/>
      <c r="L12" s="80"/>
      <c r="M12" s="20"/>
    </row>
    <row r="13" spans="1:13">
      <c r="A13" s="19"/>
      <c r="B13" s="19" t="s">
        <v>58</v>
      </c>
      <c r="C13" s="19"/>
      <c r="D13" s="48"/>
      <c r="E13" s="26"/>
      <c r="F13" s="19"/>
      <c r="G13" s="55"/>
      <c r="H13" s="55"/>
      <c r="I13" s="62"/>
      <c r="J13" s="65" t="s">
        <v>19</v>
      </c>
      <c r="K13" s="70"/>
      <c r="L13" s="80"/>
      <c r="M13" s="20"/>
    </row>
    <row r="14" spans="1:13">
      <c r="A14" s="26"/>
      <c r="B14" s="35"/>
      <c r="C14" s="19" t="s">
        <v>3</v>
      </c>
      <c r="D14" s="48"/>
      <c r="E14" s="26"/>
      <c r="F14" s="19"/>
      <c r="G14" s="55"/>
      <c r="H14" s="55"/>
      <c r="I14" s="62"/>
      <c r="J14" s="65" t="s">
        <v>4</v>
      </c>
      <c r="K14" s="70"/>
      <c r="L14" s="80"/>
      <c r="M14" s="20"/>
    </row>
    <row r="15" spans="1:13">
      <c r="A15" s="26"/>
      <c r="B15" s="36"/>
      <c r="C15" s="19" t="s">
        <v>25</v>
      </c>
      <c r="D15" s="48"/>
      <c r="E15" s="26"/>
      <c r="F15" s="19"/>
      <c r="G15" s="55"/>
      <c r="H15" s="55"/>
      <c r="I15" s="62"/>
      <c r="J15" s="65" t="s">
        <v>35</v>
      </c>
      <c r="K15" s="71"/>
      <c r="L15" s="80"/>
      <c r="M15" s="20"/>
    </row>
    <row r="16" spans="1:13" s="19" customFormat="1">
      <c r="D16" s="48"/>
      <c r="E16" s="26"/>
      <c r="G16" s="55"/>
      <c r="H16" s="55"/>
    </row>
    <row r="17" spans="2:12" s="19" customFormat="1" ht="53.5" customHeight="1">
      <c r="B17" s="37" t="s">
        <v>28</v>
      </c>
      <c r="C17" s="44" t="s">
        <v>13</v>
      </c>
      <c r="D17" s="37" t="s">
        <v>30</v>
      </c>
      <c r="E17" s="37" t="s">
        <v>51</v>
      </c>
      <c r="F17" s="51" t="s">
        <v>37</v>
      </c>
      <c r="G17" s="56" t="s">
        <v>41</v>
      </c>
      <c r="H17" s="56" t="s">
        <v>23</v>
      </c>
      <c r="I17" s="37" t="s">
        <v>36</v>
      </c>
      <c r="J17" s="37" t="s">
        <v>38</v>
      </c>
      <c r="K17" s="37" t="s">
        <v>34</v>
      </c>
      <c r="L17" s="51" t="s">
        <v>2</v>
      </c>
    </row>
    <row r="18" spans="2:12" s="20" customFormat="1">
      <c r="B18" s="38">
        <v>1</v>
      </c>
      <c r="C18" s="45"/>
      <c r="D18" s="45"/>
      <c r="E18" s="45"/>
      <c r="F18" s="45"/>
      <c r="G18" s="57"/>
      <c r="H18" s="61">
        <f t="shared" ref="H18:H42" si="0">ROUNDDOWN(G18/4*3,-3)</f>
        <v>0</v>
      </c>
      <c r="I18" s="61">
        <f t="shared" ref="I18:I42" si="1">IF(F18="移乗介助",1000000)+IF(F18="移動支援",300000)+IF(F18="排泄支援",300000)+IF(F18="見守り機器",300000)+IF(F18="その他（福祉用具等）",1000000)+IF(F18="入浴支援",1000000)</f>
        <v>0</v>
      </c>
      <c r="J18" s="61">
        <f t="shared" ref="J18:J42" si="2">MIN(H18,I18)</f>
        <v>0</v>
      </c>
      <c r="K18" s="72"/>
      <c r="L18" s="81">
        <f t="shared" ref="L18:L42" si="3">J18*K18</f>
        <v>0</v>
      </c>
    </row>
    <row r="19" spans="2:12" s="20" customFormat="1">
      <c r="B19" s="38">
        <v>2</v>
      </c>
      <c r="C19" s="45"/>
      <c r="D19" s="45"/>
      <c r="E19" s="45"/>
      <c r="F19" s="45"/>
      <c r="G19" s="57"/>
      <c r="H19" s="61">
        <f t="shared" si="0"/>
        <v>0</v>
      </c>
      <c r="I19" s="61">
        <f t="shared" si="1"/>
        <v>0</v>
      </c>
      <c r="J19" s="61">
        <f t="shared" si="2"/>
        <v>0</v>
      </c>
      <c r="K19" s="72"/>
      <c r="L19" s="81">
        <f t="shared" si="3"/>
        <v>0</v>
      </c>
    </row>
    <row r="20" spans="2:12" s="20" customFormat="1">
      <c r="B20" s="38">
        <v>3</v>
      </c>
      <c r="C20" s="45"/>
      <c r="D20" s="45"/>
      <c r="E20" s="45"/>
      <c r="F20" s="45"/>
      <c r="G20" s="57"/>
      <c r="H20" s="61">
        <f t="shared" si="0"/>
        <v>0</v>
      </c>
      <c r="I20" s="61">
        <f t="shared" si="1"/>
        <v>0</v>
      </c>
      <c r="J20" s="61">
        <f t="shared" si="2"/>
        <v>0</v>
      </c>
      <c r="K20" s="72"/>
      <c r="L20" s="81">
        <f t="shared" si="3"/>
        <v>0</v>
      </c>
    </row>
    <row r="21" spans="2:12" s="20" customFormat="1">
      <c r="B21" s="38">
        <v>4</v>
      </c>
      <c r="C21" s="45"/>
      <c r="D21" s="45"/>
      <c r="E21" s="45"/>
      <c r="F21" s="45"/>
      <c r="G21" s="57"/>
      <c r="H21" s="61">
        <f t="shared" si="0"/>
        <v>0</v>
      </c>
      <c r="I21" s="61">
        <f t="shared" si="1"/>
        <v>0</v>
      </c>
      <c r="J21" s="61">
        <f t="shared" si="2"/>
        <v>0</v>
      </c>
      <c r="K21" s="72"/>
      <c r="L21" s="81">
        <f t="shared" si="3"/>
        <v>0</v>
      </c>
    </row>
    <row r="22" spans="2:12" s="20" customFormat="1">
      <c r="B22" s="38">
        <v>5</v>
      </c>
      <c r="C22" s="45"/>
      <c r="D22" s="45"/>
      <c r="E22" s="45"/>
      <c r="F22" s="45"/>
      <c r="G22" s="57"/>
      <c r="H22" s="61">
        <f t="shared" si="0"/>
        <v>0</v>
      </c>
      <c r="I22" s="61">
        <f t="shared" si="1"/>
        <v>0</v>
      </c>
      <c r="J22" s="61">
        <f t="shared" si="2"/>
        <v>0</v>
      </c>
      <c r="K22" s="72"/>
      <c r="L22" s="81">
        <f t="shared" si="3"/>
        <v>0</v>
      </c>
    </row>
    <row r="23" spans="2:12" s="20" customFormat="1">
      <c r="B23" s="38">
        <v>6</v>
      </c>
      <c r="C23" s="45"/>
      <c r="D23" s="45"/>
      <c r="E23" s="45"/>
      <c r="F23" s="45"/>
      <c r="G23" s="57"/>
      <c r="H23" s="61">
        <f t="shared" si="0"/>
        <v>0</v>
      </c>
      <c r="I23" s="61">
        <f t="shared" si="1"/>
        <v>0</v>
      </c>
      <c r="J23" s="61">
        <f t="shared" si="2"/>
        <v>0</v>
      </c>
      <c r="K23" s="72"/>
      <c r="L23" s="81">
        <f t="shared" si="3"/>
        <v>0</v>
      </c>
    </row>
    <row r="24" spans="2:12" s="20" customFormat="1">
      <c r="B24" s="38">
        <v>7</v>
      </c>
      <c r="C24" s="45"/>
      <c r="D24" s="45"/>
      <c r="E24" s="45"/>
      <c r="F24" s="45"/>
      <c r="G24" s="57"/>
      <c r="H24" s="61">
        <f t="shared" si="0"/>
        <v>0</v>
      </c>
      <c r="I24" s="61">
        <f t="shared" si="1"/>
        <v>0</v>
      </c>
      <c r="J24" s="61">
        <f t="shared" si="2"/>
        <v>0</v>
      </c>
      <c r="K24" s="72"/>
      <c r="L24" s="81">
        <f t="shared" si="3"/>
        <v>0</v>
      </c>
    </row>
    <row r="25" spans="2:12" s="20" customFormat="1">
      <c r="B25" s="38">
        <v>8</v>
      </c>
      <c r="C25" s="45"/>
      <c r="D25" s="45"/>
      <c r="E25" s="45"/>
      <c r="F25" s="45"/>
      <c r="G25" s="57"/>
      <c r="H25" s="61">
        <f t="shared" si="0"/>
        <v>0</v>
      </c>
      <c r="I25" s="61">
        <f t="shared" si="1"/>
        <v>0</v>
      </c>
      <c r="J25" s="61">
        <f t="shared" si="2"/>
        <v>0</v>
      </c>
      <c r="K25" s="72"/>
      <c r="L25" s="81">
        <f t="shared" si="3"/>
        <v>0</v>
      </c>
    </row>
    <row r="26" spans="2:12" s="20" customFormat="1">
      <c r="B26" s="38">
        <v>9</v>
      </c>
      <c r="C26" s="45"/>
      <c r="D26" s="45"/>
      <c r="E26" s="45"/>
      <c r="F26" s="45"/>
      <c r="G26" s="57"/>
      <c r="H26" s="61">
        <f t="shared" si="0"/>
        <v>0</v>
      </c>
      <c r="I26" s="61">
        <f t="shared" si="1"/>
        <v>0</v>
      </c>
      <c r="J26" s="61">
        <f t="shared" si="2"/>
        <v>0</v>
      </c>
      <c r="K26" s="72"/>
      <c r="L26" s="81">
        <f t="shared" si="3"/>
        <v>0</v>
      </c>
    </row>
    <row r="27" spans="2:12" s="20" customFormat="1">
      <c r="B27" s="38">
        <v>10</v>
      </c>
      <c r="C27" s="45"/>
      <c r="D27" s="45"/>
      <c r="E27" s="45"/>
      <c r="F27" s="45"/>
      <c r="G27" s="57"/>
      <c r="H27" s="61">
        <f t="shared" si="0"/>
        <v>0</v>
      </c>
      <c r="I27" s="61">
        <f t="shared" si="1"/>
        <v>0</v>
      </c>
      <c r="J27" s="61">
        <f t="shared" si="2"/>
        <v>0</v>
      </c>
      <c r="K27" s="72"/>
      <c r="L27" s="81">
        <f t="shared" si="3"/>
        <v>0</v>
      </c>
    </row>
    <row r="28" spans="2:12" s="20" customFormat="1">
      <c r="B28" s="38">
        <v>11</v>
      </c>
      <c r="C28" s="45"/>
      <c r="D28" s="45"/>
      <c r="E28" s="45"/>
      <c r="F28" s="45"/>
      <c r="G28" s="57"/>
      <c r="H28" s="61">
        <f t="shared" si="0"/>
        <v>0</v>
      </c>
      <c r="I28" s="61">
        <f t="shared" si="1"/>
        <v>0</v>
      </c>
      <c r="J28" s="61">
        <f t="shared" si="2"/>
        <v>0</v>
      </c>
      <c r="K28" s="72"/>
      <c r="L28" s="81">
        <f t="shared" si="3"/>
        <v>0</v>
      </c>
    </row>
    <row r="29" spans="2:12" s="20" customFormat="1">
      <c r="B29" s="38">
        <v>12</v>
      </c>
      <c r="C29" s="45"/>
      <c r="D29" s="45"/>
      <c r="E29" s="45"/>
      <c r="F29" s="45"/>
      <c r="G29" s="57"/>
      <c r="H29" s="61">
        <f t="shared" si="0"/>
        <v>0</v>
      </c>
      <c r="I29" s="61">
        <f t="shared" si="1"/>
        <v>0</v>
      </c>
      <c r="J29" s="61">
        <f t="shared" si="2"/>
        <v>0</v>
      </c>
      <c r="K29" s="72"/>
      <c r="L29" s="81">
        <f t="shared" si="3"/>
        <v>0</v>
      </c>
    </row>
    <row r="30" spans="2:12" s="20" customFormat="1">
      <c r="B30" s="38">
        <v>13</v>
      </c>
      <c r="C30" s="45"/>
      <c r="D30" s="45"/>
      <c r="E30" s="45"/>
      <c r="F30" s="45"/>
      <c r="G30" s="57"/>
      <c r="H30" s="61">
        <f t="shared" si="0"/>
        <v>0</v>
      </c>
      <c r="I30" s="61">
        <f t="shared" si="1"/>
        <v>0</v>
      </c>
      <c r="J30" s="61">
        <f t="shared" si="2"/>
        <v>0</v>
      </c>
      <c r="K30" s="72"/>
      <c r="L30" s="81">
        <f t="shared" si="3"/>
        <v>0</v>
      </c>
    </row>
    <row r="31" spans="2:12" s="20" customFormat="1">
      <c r="B31" s="38">
        <v>14</v>
      </c>
      <c r="C31" s="45"/>
      <c r="D31" s="45"/>
      <c r="E31" s="45"/>
      <c r="F31" s="45"/>
      <c r="G31" s="57"/>
      <c r="H31" s="61">
        <f t="shared" si="0"/>
        <v>0</v>
      </c>
      <c r="I31" s="61">
        <f t="shared" si="1"/>
        <v>0</v>
      </c>
      <c r="J31" s="61">
        <f t="shared" si="2"/>
        <v>0</v>
      </c>
      <c r="K31" s="72"/>
      <c r="L31" s="81">
        <f t="shared" si="3"/>
        <v>0</v>
      </c>
    </row>
    <row r="32" spans="2:12" s="20" customFormat="1">
      <c r="B32" s="38">
        <v>15</v>
      </c>
      <c r="C32" s="45"/>
      <c r="D32" s="45"/>
      <c r="E32" s="45"/>
      <c r="F32" s="45"/>
      <c r="G32" s="57"/>
      <c r="H32" s="61">
        <f t="shared" si="0"/>
        <v>0</v>
      </c>
      <c r="I32" s="61">
        <f t="shared" si="1"/>
        <v>0</v>
      </c>
      <c r="J32" s="61">
        <f t="shared" si="2"/>
        <v>0</v>
      </c>
      <c r="K32" s="72"/>
      <c r="L32" s="81">
        <f t="shared" si="3"/>
        <v>0</v>
      </c>
    </row>
    <row r="33" spans="1:12" s="20" customFormat="1">
      <c r="B33" s="38">
        <v>16</v>
      </c>
      <c r="C33" s="45"/>
      <c r="D33" s="45"/>
      <c r="E33" s="45"/>
      <c r="F33" s="45"/>
      <c r="G33" s="57"/>
      <c r="H33" s="61">
        <f t="shared" si="0"/>
        <v>0</v>
      </c>
      <c r="I33" s="61">
        <f t="shared" si="1"/>
        <v>0</v>
      </c>
      <c r="J33" s="61">
        <f t="shared" si="2"/>
        <v>0</v>
      </c>
      <c r="K33" s="72"/>
      <c r="L33" s="81">
        <f t="shared" si="3"/>
        <v>0</v>
      </c>
    </row>
    <row r="34" spans="1:12" s="20" customFormat="1">
      <c r="B34" s="38">
        <v>17</v>
      </c>
      <c r="C34" s="45"/>
      <c r="D34" s="45"/>
      <c r="E34" s="45"/>
      <c r="F34" s="45"/>
      <c r="G34" s="57"/>
      <c r="H34" s="61">
        <f t="shared" si="0"/>
        <v>0</v>
      </c>
      <c r="I34" s="61">
        <f t="shared" si="1"/>
        <v>0</v>
      </c>
      <c r="J34" s="61">
        <f t="shared" si="2"/>
        <v>0</v>
      </c>
      <c r="K34" s="72"/>
      <c r="L34" s="81">
        <f t="shared" si="3"/>
        <v>0</v>
      </c>
    </row>
    <row r="35" spans="1:12" s="20" customFormat="1">
      <c r="B35" s="38">
        <v>18</v>
      </c>
      <c r="C35" s="45"/>
      <c r="D35" s="45"/>
      <c r="E35" s="45"/>
      <c r="F35" s="45"/>
      <c r="G35" s="57"/>
      <c r="H35" s="61">
        <f t="shared" si="0"/>
        <v>0</v>
      </c>
      <c r="I35" s="61">
        <f t="shared" si="1"/>
        <v>0</v>
      </c>
      <c r="J35" s="61">
        <f t="shared" si="2"/>
        <v>0</v>
      </c>
      <c r="K35" s="72"/>
      <c r="L35" s="81">
        <f t="shared" si="3"/>
        <v>0</v>
      </c>
    </row>
    <row r="36" spans="1:12" s="20" customFormat="1">
      <c r="B36" s="38">
        <v>19</v>
      </c>
      <c r="C36" s="45"/>
      <c r="D36" s="45"/>
      <c r="E36" s="45"/>
      <c r="F36" s="45"/>
      <c r="G36" s="57"/>
      <c r="H36" s="61">
        <f t="shared" si="0"/>
        <v>0</v>
      </c>
      <c r="I36" s="61">
        <f t="shared" si="1"/>
        <v>0</v>
      </c>
      <c r="J36" s="61">
        <f t="shared" si="2"/>
        <v>0</v>
      </c>
      <c r="K36" s="72"/>
      <c r="L36" s="81">
        <f t="shared" si="3"/>
        <v>0</v>
      </c>
    </row>
    <row r="37" spans="1:12" s="20" customFormat="1">
      <c r="B37" s="38">
        <v>20</v>
      </c>
      <c r="C37" s="45"/>
      <c r="D37" s="45"/>
      <c r="E37" s="45"/>
      <c r="F37" s="45"/>
      <c r="G37" s="57"/>
      <c r="H37" s="61">
        <f t="shared" si="0"/>
        <v>0</v>
      </c>
      <c r="I37" s="61">
        <f t="shared" si="1"/>
        <v>0</v>
      </c>
      <c r="J37" s="61">
        <f t="shared" si="2"/>
        <v>0</v>
      </c>
      <c r="K37" s="72"/>
      <c r="L37" s="81">
        <f t="shared" si="3"/>
        <v>0</v>
      </c>
    </row>
    <row r="38" spans="1:12" s="20" customFormat="1">
      <c r="B38" s="38">
        <v>21</v>
      </c>
      <c r="C38" s="45"/>
      <c r="D38" s="45"/>
      <c r="E38" s="45"/>
      <c r="F38" s="45"/>
      <c r="G38" s="57"/>
      <c r="H38" s="61">
        <f t="shared" si="0"/>
        <v>0</v>
      </c>
      <c r="I38" s="61">
        <f t="shared" si="1"/>
        <v>0</v>
      </c>
      <c r="J38" s="61">
        <f t="shared" si="2"/>
        <v>0</v>
      </c>
      <c r="K38" s="72"/>
      <c r="L38" s="81">
        <f t="shared" si="3"/>
        <v>0</v>
      </c>
    </row>
    <row r="39" spans="1:12" s="20" customFormat="1">
      <c r="B39" s="38">
        <v>22</v>
      </c>
      <c r="C39" s="45"/>
      <c r="D39" s="45"/>
      <c r="E39" s="45"/>
      <c r="F39" s="45"/>
      <c r="G39" s="57"/>
      <c r="H39" s="61">
        <f t="shared" si="0"/>
        <v>0</v>
      </c>
      <c r="I39" s="61">
        <f t="shared" si="1"/>
        <v>0</v>
      </c>
      <c r="J39" s="61">
        <f t="shared" si="2"/>
        <v>0</v>
      </c>
      <c r="K39" s="72"/>
      <c r="L39" s="81">
        <f t="shared" si="3"/>
        <v>0</v>
      </c>
    </row>
    <row r="40" spans="1:12" s="20" customFormat="1">
      <c r="B40" s="38">
        <v>23</v>
      </c>
      <c r="C40" s="45"/>
      <c r="D40" s="45"/>
      <c r="E40" s="45"/>
      <c r="F40" s="45"/>
      <c r="G40" s="57"/>
      <c r="H40" s="61">
        <f t="shared" si="0"/>
        <v>0</v>
      </c>
      <c r="I40" s="61">
        <f t="shared" si="1"/>
        <v>0</v>
      </c>
      <c r="J40" s="61">
        <f t="shared" si="2"/>
        <v>0</v>
      </c>
      <c r="K40" s="72"/>
      <c r="L40" s="81">
        <f t="shared" si="3"/>
        <v>0</v>
      </c>
    </row>
    <row r="41" spans="1:12" s="20" customFormat="1">
      <c r="B41" s="38">
        <v>24</v>
      </c>
      <c r="C41" s="45"/>
      <c r="D41" s="45"/>
      <c r="E41" s="45"/>
      <c r="F41" s="45"/>
      <c r="G41" s="57"/>
      <c r="H41" s="61">
        <f t="shared" si="0"/>
        <v>0</v>
      </c>
      <c r="I41" s="61">
        <f t="shared" si="1"/>
        <v>0</v>
      </c>
      <c r="J41" s="61">
        <f t="shared" si="2"/>
        <v>0</v>
      </c>
      <c r="K41" s="72"/>
      <c r="L41" s="81">
        <f t="shared" si="3"/>
        <v>0</v>
      </c>
    </row>
    <row r="42" spans="1:12" s="20" customFormat="1" ht="19.5">
      <c r="B42" s="39">
        <v>25</v>
      </c>
      <c r="C42" s="45"/>
      <c r="D42" s="45"/>
      <c r="E42" s="45"/>
      <c r="F42" s="45"/>
      <c r="G42" s="57"/>
      <c r="H42" s="61">
        <f t="shared" si="0"/>
        <v>0</v>
      </c>
      <c r="I42" s="61">
        <f t="shared" si="1"/>
        <v>0</v>
      </c>
      <c r="J42" s="61">
        <f t="shared" si="2"/>
        <v>0</v>
      </c>
      <c r="K42" s="72"/>
      <c r="L42" s="81">
        <f t="shared" si="3"/>
        <v>0</v>
      </c>
    </row>
    <row r="43" spans="1:12" s="20" customFormat="1" ht="19.5">
      <c r="B43" s="40" t="s">
        <v>22</v>
      </c>
      <c r="C43" s="46"/>
      <c r="D43" s="46"/>
      <c r="E43" s="46"/>
      <c r="F43" s="46"/>
      <c r="G43" s="58"/>
      <c r="H43" s="58"/>
      <c r="I43" s="46"/>
      <c r="J43" s="46"/>
      <c r="K43" s="73"/>
      <c r="L43" s="82">
        <f>SUM(L18:L42)</f>
        <v>0</v>
      </c>
    </row>
    <row r="44" spans="1:12" s="20" customFormat="1" ht="11" customHeight="1">
      <c r="B44" s="41"/>
      <c r="C44" s="41"/>
      <c r="D44" s="41"/>
      <c r="E44" s="50"/>
      <c r="F44" s="41"/>
      <c r="G44" s="59"/>
      <c r="H44" s="59"/>
      <c r="I44" s="41"/>
      <c r="J44" s="41"/>
      <c r="K44" s="74"/>
      <c r="L44" s="74"/>
    </row>
    <row r="45" spans="1:12" s="20" customFormat="1" ht="24" customHeight="1">
      <c r="A45" s="27"/>
      <c r="D45" s="49"/>
      <c r="E45" s="27"/>
      <c r="G45" s="60"/>
      <c r="H45" s="60"/>
      <c r="J45" s="66" t="s">
        <v>53</v>
      </c>
      <c r="K45" s="75"/>
      <c r="L45" s="83"/>
    </row>
    <row r="46" spans="1:12" s="20" customFormat="1" ht="23.25" customHeight="1">
      <c r="A46" s="27"/>
      <c r="D46" s="49"/>
      <c r="E46" s="27"/>
      <c r="G46" s="60"/>
      <c r="H46" s="60"/>
      <c r="J46" s="67"/>
      <c r="K46" s="76"/>
      <c r="L46" s="84"/>
    </row>
    <row r="47" spans="1:12" s="20" customFormat="1">
      <c r="D47" s="49"/>
      <c r="E47" s="27"/>
      <c r="G47" s="60"/>
      <c r="H47" s="60"/>
      <c r="J47" s="68"/>
      <c r="K47" s="77"/>
      <c r="L47" s="85"/>
    </row>
    <row r="48" spans="1:12" s="20" customFormat="1">
      <c r="D48" s="49"/>
      <c r="E48" s="27"/>
      <c r="G48" s="60"/>
      <c r="H48" s="60"/>
      <c r="J48" s="69"/>
      <c r="K48" s="69"/>
      <c r="L48" s="69"/>
    </row>
    <row r="49" spans="1:8" s="20" customFormat="1">
      <c r="D49" s="49"/>
      <c r="E49" s="27"/>
      <c r="G49" s="60"/>
      <c r="H49" s="60"/>
    </row>
    <row r="50" spans="1:8" s="20" customFormat="1">
      <c r="D50" s="49"/>
      <c r="E50" s="27"/>
      <c r="G50" s="60"/>
      <c r="H50" s="60"/>
    </row>
    <row r="51" spans="1:8" s="20" customFormat="1">
      <c r="D51" s="49"/>
      <c r="E51" s="27"/>
      <c r="G51" s="60"/>
      <c r="H51" s="60"/>
    </row>
    <row r="52" spans="1:8" s="20" customFormat="1">
      <c r="D52" s="49"/>
      <c r="E52" s="27"/>
      <c r="G52" s="60"/>
      <c r="H52" s="60"/>
    </row>
    <row r="53" spans="1:8" s="20" customFormat="1">
      <c r="D53" s="49"/>
      <c r="E53" s="27"/>
      <c r="G53" s="60"/>
      <c r="H53" s="60"/>
    </row>
    <row r="54" spans="1:8" s="20" customFormat="1">
      <c r="D54" s="49"/>
      <c r="E54" s="27"/>
      <c r="G54" s="60"/>
      <c r="H54" s="60"/>
    </row>
    <row r="55" spans="1:8" s="20" customFormat="1">
      <c r="A55" s="28"/>
      <c r="D55" s="49"/>
      <c r="E55" s="27"/>
      <c r="G55" s="60"/>
      <c r="H55" s="60"/>
    </row>
    <row r="56" spans="1:8" s="20" customFormat="1">
      <c r="A56" s="28"/>
      <c r="D56" s="49"/>
      <c r="E56" s="27"/>
      <c r="F56" s="52"/>
      <c r="G56" s="60"/>
      <c r="H56" s="60"/>
    </row>
    <row r="57" spans="1:8" s="20" customFormat="1">
      <c r="D57" s="49"/>
      <c r="E57" s="27"/>
      <c r="G57" s="60"/>
      <c r="H57" s="60"/>
    </row>
    <row r="58" spans="1:8" s="20" customFormat="1">
      <c r="D58" s="49"/>
      <c r="E58" s="27"/>
      <c r="G58" s="60"/>
      <c r="H58" s="60"/>
    </row>
    <row r="59" spans="1:8" s="20" customFormat="1">
      <c r="D59" s="49"/>
      <c r="E59" s="27"/>
      <c r="G59" s="60"/>
      <c r="H59" s="60"/>
    </row>
    <row r="60" spans="1:8" s="20" customFormat="1">
      <c r="D60" s="49"/>
      <c r="E60" s="27"/>
      <c r="G60" s="60"/>
      <c r="H60" s="60"/>
    </row>
    <row r="61" spans="1:8" s="20" customFormat="1">
      <c r="D61" s="49"/>
      <c r="E61" s="27"/>
      <c r="G61" s="60"/>
      <c r="H61" s="60"/>
    </row>
    <row r="62" spans="1:8" s="20" customFormat="1">
      <c r="D62" s="49"/>
      <c r="E62" s="27"/>
      <c r="G62" s="60"/>
      <c r="H62" s="60"/>
    </row>
    <row r="63" spans="1:8" s="20" customFormat="1">
      <c r="D63" s="49"/>
      <c r="E63" s="27"/>
      <c r="G63" s="60"/>
      <c r="H63" s="60"/>
    </row>
    <row r="64" spans="1:8" s="20" customFormat="1">
      <c r="D64" s="49"/>
      <c r="E64" s="27"/>
      <c r="G64" s="60"/>
      <c r="H64" s="60"/>
    </row>
    <row r="65" spans="4:8" s="20" customFormat="1">
      <c r="D65" s="49"/>
      <c r="E65" s="27"/>
      <c r="G65" s="60"/>
      <c r="H65" s="60"/>
    </row>
    <row r="66" spans="4:8" s="20" customFormat="1">
      <c r="D66" s="49"/>
      <c r="E66" s="27"/>
      <c r="G66" s="60"/>
      <c r="H66" s="60"/>
    </row>
    <row r="67" spans="4:8" s="20" customFormat="1">
      <c r="D67" s="49"/>
      <c r="E67" s="27"/>
      <c r="G67" s="60"/>
      <c r="H67" s="60"/>
    </row>
    <row r="68" spans="4:8" s="20" customFormat="1">
      <c r="D68" s="49"/>
      <c r="E68" s="27"/>
      <c r="G68" s="60"/>
      <c r="H68" s="60"/>
    </row>
    <row r="69" spans="4:8" s="20" customFormat="1">
      <c r="D69" s="49"/>
      <c r="E69" s="27"/>
      <c r="G69" s="60"/>
      <c r="H69" s="60"/>
    </row>
    <row r="70" spans="4:8" s="20" customFormat="1">
      <c r="D70" s="49"/>
      <c r="E70" s="27"/>
      <c r="G70" s="60"/>
      <c r="H70" s="60"/>
    </row>
    <row r="71" spans="4:8" s="20" customFormat="1">
      <c r="D71" s="49"/>
      <c r="E71" s="27"/>
      <c r="G71" s="60"/>
      <c r="H71" s="60"/>
    </row>
    <row r="72" spans="4:8" s="20" customFormat="1">
      <c r="D72" s="49"/>
      <c r="E72" s="27"/>
      <c r="G72" s="60"/>
      <c r="H72" s="60"/>
    </row>
    <row r="73" spans="4:8" s="20" customFormat="1">
      <c r="D73" s="49"/>
      <c r="E73" s="27"/>
      <c r="G73" s="60"/>
      <c r="H73" s="60"/>
    </row>
    <row r="74" spans="4:8" s="20" customFormat="1">
      <c r="D74" s="49"/>
      <c r="E74" s="27"/>
      <c r="G74" s="60"/>
      <c r="H74" s="60"/>
    </row>
    <row r="75" spans="4:8" s="20" customFormat="1">
      <c r="D75" s="49"/>
      <c r="E75" s="27"/>
      <c r="G75" s="60"/>
      <c r="H75" s="60"/>
    </row>
    <row r="76" spans="4:8" s="20" customFormat="1">
      <c r="D76" s="49"/>
      <c r="E76" s="27"/>
      <c r="G76" s="60"/>
      <c r="H76" s="60"/>
    </row>
    <row r="77" spans="4:8" s="20" customFormat="1">
      <c r="D77" s="49"/>
      <c r="E77" s="27"/>
      <c r="G77" s="60"/>
      <c r="H77" s="60"/>
    </row>
    <row r="78" spans="4:8" s="20" customFormat="1">
      <c r="D78" s="49"/>
      <c r="E78" s="27"/>
      <c r="G78" s="60"/>
      <c r="H78" s="60"/>
    </row>
    <row r="79" spans="4:8" s="20" customFormat="1">
      <c r="D79" s="49"/>
      <c r="E79" s="27"/>
      <c r="G79" s="60"/>
      <c r="H79" s="60"/>
    </row>
    <row r="80" spans="4:8" s="20" customFormat="1">
      <c r="D80" s="49"/>
      <c r="E80" s="27"/>
      <c r="G80" s="60"/>
      <c r="H80" s="60"/>
    </row>
    <row r="81" spans="4:8" s="20" customFormat="1">
      <c r="D81" s="49"/>
      <c r="E81" s="27"/>
      <c r="G81" s="60"/>
      <c r="H81" s="60"/>
    </row>
    <row r="82" spans="4:8" s="20" customFormat="1">
      <c r="D82" s="49"/>
      <c r="E82" s="27"/>
      <c r="G82" s="60"/>
      <c r="H82" s="60"/>
    </row>
    <row r="83" spans="4:8" s="20" customFormat="1">
      <c r="D83" s="49"/>
      <c r="E83" s="27"/>
      <c r="G83" s="60"/>
      <c r="H83" s="60"/>
    </row>
    <row r="84" spans="4:8" s="20" customFormat="1">
      <c r="D84" s="49"/>
      <c r="E84" s="27"/>
      <c r="G84" s="60"/>
      <c r="H84" s="60"/>
    </row>
    <row r="85" spans="4:8" s="20" customFormat="1">
      <c r="D85" s="49"/>
      <c r="E85" s="27"/>
      <c r="G85" s="60"/>
      <c r="H85" s="60"/>
    </row>
    <row r="86" spans="4:8" s="20" customFormat="1">
      <c r="D86" s="49"/>
      <c r="E86" s="27"/>
      <c r="G86" s="60"/>
      <c r="H86" s="60"/>
    </row>
    <row r="87" spans="4:8" s="20" customFormat="1">
      <c r="D87" s="49"/>
      <c r="E87" s="27"/>
      <c r="G87" s="60"/>
      <c r="H87" s="60"/>
    </row>
    <row r="88" spans="4:8" s="20" customFormat="1">
      <c r="D88" s="49"/>
      <c r="E88" s="27"/>
      <c r="G88" s="60"/>
      <c r="H88" s="60"/>
    </row>
    <row r="89" spans="4:8" s="20" customFormat="1">
      <c r="D89" s="49"/>
      <c r="E89" s="27"/>
      <c r="G89" s="60"/>
      <c r="H89" s="60"/>
    </row>
    <row r="90" spans="4:8" s="20" customFormat="1">
      <c r="D90" s="49"/>
      <c r="E90" s="27"/>
      <c r="G90" s="60"/>
      <c r="H90" s="60"/>
    </row>
    <row r="91" spans="4:8" s="20" customFormat="1">
      <c r="D91" s="49"/>
      <c r="E91" s="27"/>
      <c r="G91" s="60"/>
      <c r="H91" s="60"/>
    </row>
    <row r="92" spans="4:8" s="20" customFormat="1">
      <c r="D92" s="49"/>
      <c r="E92" s="27"/>
      <c r="G92" s="60"/>
      <c r="H92" s="60"/>
    </row>
    <row r="93" spans="4:8" s="20" customFormat="1">
      <c r="D93" s="49"/>
      <c r="E93" s="27"/>
      <c r="G93" s="60"/>
      <c r="H93" s="60"/>
    </row>
    <row r="94" spans="4:8" s="20" customFormat="1">
      <c r="D94" s="49"/>
      <c r="E94" s="27"/>
      <c r="G94" s="60"/>
      <c r="H94" s="60"/>
    </row>
    <row r="95" spans="4:8" s="20" customFormat="1">
      <c r="D95" s="49"/>
      <c r="E95" s="27"/>
      <c r="G95" s="60"/>
      <c r="H95" s="60"/>
    </row>
    <row r="96" spans="4:8" s="20" customFormat="1">
      <c r="D96" s="49"/>
      <c r="E96" s="27"/>
      <c r="G96" s="60"/>
      <c r="H96" s="60"/>
    </row>
    <row r="97" spans="4:8" s="20" customFormat="1">
      <c r="D97" s="49"/>
      <c r="E97" s="27"/>
      <c r="G97" s="60"/>
      <c r="H97" s="60"/>
    </row>
    <row r="98" spans="4:8" s="20" customFormat="1">
      <c r="D98" s="49"/>
      <c r="E98" s="27"/>
      <c r="G98" s="60"/>
      <c r="H98" s="60"/>
    </row>
    <row r="99" spans="4:8" s="20" customFormat="1">
      <c r="D99" s="49"/>
      <c r="E99" s="27"/>
      <c r="G99" s="60"/>
      <c r="H99" s="60"/>
    </row>
    <row r="100" spans="4:8" s="20" customFormat="1">
      <c r="D100" s="49"/>
      <c r="E100" s="27"/>
      <c r="G100" s="60"/>
      <c r="H100" s="60"/>
    </row>
    <row r="101" spans="4:8" s="20" customFormat="1">
      <c r="D101" s="49"/>
      <c r="E101" s="27"/>
      <c r="G101" s="60"/>
      <c r="H101" s="60"/>
    </row>
    <row r="102" spans="4:8" s="20" customFormat="1">
      <c r="D102" s="49"/>
      <c r="E102" s="27"/>
      <c r="G102" s="60"/>
      <c r="H102" s="60"/>
    </row>
    <row r="103" spans="4:8" s="20" customFormat="1">
      <c r="D103" s="49"/>
      <c r="E103" s="27"/>
      <c r="G103" s="60"/>
      <c r="H103" s="60"/>
    </row>
    <row r="104" spans="4:8" s="20" customFormat="1">
      <c r="D104" s="49"/>
      <c r="E104" s="27"/>
      <c r="G104" s="60"/>
      <c r="H104" s="60"/>
    </row>
    <row r="105" spans="4:8" s="20" customFormat="1">
      <c r="D105" s="49"/>
      <c r="E105" s="27"/>
      <c r="G105" s="60"/>
      <c r="H105" s="60"/>
    </row>
    <row r="106" spans="4:8" s="20" customFormat="1">
      <c r="D106" s="49"/>
      <c r="E106" s="27"/>
      <c r="G106" s="60"/>
      <c r="H106" s="60"/>
    </row>
    <row r="107" spans="4:8" s="20" customFormat="1">
      <c r="D107" s="49"/>
      <c r="E107" s="27"/>
      <c r="G107" s="60"/>
      <c r="H107" s="60"/>
    </row>
    <row r="108" spans="4:8" s="20" customFormat="1">
      <c r="D108" s="49"/>
      <c r="E108" s="27"/>
      <c r="G108" s="60"/>
      <c r="H108" s="60"/>
    </row>
    <row r="109" spans="4:8" s="20" customFormat="1">
      <c r="D109" s="49"/>
      <c r="E109" s="27"/>
      <c r="G109" s="60"/>
      <c r="H109" s="60"/>
    </row>
    <row r="110" spans="4:8" s="20" customFormat="1">
      <c r="D110" s="49"/>
      <c r="E110" s="27"/>
      <c r="G110" s="60"/>
      <c r="H110" s="60"/>
    </row>
    <row r="111" spans="4:8" s="20" customFormat="1">
      <c r="D111" s="49"/>
      <c r="E111" s="27"/>
      <c r="G111" s="60"/>
      <c r="H111" s="60"/>
    </row>
    <row r="112" spans="4:8" s="20" customFormat="1">
      <c r="D112" s="49"/>
      <c r="E112" s="27"/>
      <c r="G112" s="60"/>
      <c r="H112" s="60"/>
    </row>
    <row r="113" spans="4:8" s="20" customFormat="1">
      <c r="D113" s="49"/>
      <c r="E113" s="27"/>
      <c r="G113" s="60"/>
      <c r="H113" s="60"/>
    </row>
    <row r="114" spans="4:8" s="20" customFormat="1">
      <c r="D114" s="49"/>
      <c r="E114" s="27"/>
      <c r="G114" s="60"/>
      <c r="H114" s="60"/>
    </row>
    <row r="115" spans="4:8" s="20" customFormat="1">
      <c r="D115" s="49"/>
      <c r="E115" s="27"/>
      <c r="G115" s="60"/>
      <c r="H115" s="60"/>
    </row>
    <row r="116" spans="4:8" s="20" customFormat="1">
      <c r="D116" s="49"/>
      <c r="E116" s="27"/>
      <c r="G116" s="60"/>
      <c r="H116" s="60"/>
    </row>
    <row r="117" spans="4:8" s="20" customFormat="1">
      <c r="D117" s="49"/>
      <c r="E117" s="27"/>
      <c r="G117" s="60"/>
      <c r="H117" s="60"/>
    </row>
    <row r="118" spans="4:8" s="20" customFormat="1">
      <c r="D118" s="49"/>
      <c r="E118" s="27"/>
      <c r="G118" s="60"/>
      <c r="H118" s="60"/>
    </row>
    <row r="119" spans="4:8" s="20" customFormat="1">
      <c r="D119" s="49"/>
      <c r="E119" s="27"/>
      <c r="G119" s="60"/>
      <c r="H119" s="60"/>
    </row>
    <row r="120" spans="4:8" s="20" customFormat="1">
      <c r="D120" s="49"/>
      <c r="E120" s="27"/>
      <c r="G120" s="60"/>
      <c r="H120" s="60"/>
    </row>
    <row r="121" spans="4:8" s="20" customFormat="1">
      <c r="D121" s="49"/>
      <c r="E121" s="27"/>
      <c r="G121" s="60"/>
      <c r="H121" s="60"/>
    </row>
    <row r="122" spans="4:8" s="20" customFormat="1">
      <c r="D122" s="49"/>
      <c r="E122" s="27"/>
      <c r="G122" s="60"/>
      <c r="H122" s="60"/>
    </row>
    <row r="123" spans="4:8" s="20" customFormat="1">
      <c r="D123" s="49"/>
      <c r="E123" s="27"/>
      <c r="G123" s="60"/>
      <c r="H123" s="60"/>
    </row>
    <row r="124" spans="4:8" s="20" customFormat="1">
      <c r="D124" s="49"/>
      <c r="E124" s="27"/>
      <c r="G124" s="60"/>
      <c r="H124" s="60"/>
    </row>
    <row r="125" spans="4:8" s="20" customFormat="1">
      <c r="D125" s="49"/>
      <c r="E125" s="27"/>
      <c r="G125" s="60"/>
      <c r="H125" s="60"/>
    </row>
    <row r="126" spans="4:8" s="20" customFormat="1">
      <c r="D126" s="49"/>
      <c r="E126" s="27"/>
      <c r="G126" s="60"/>
      <c r="H126" s="60"/>
    </row>
    <row r="127" spans="4:8" s="20" customFormat="1">
      <c r="D127" s="49"/>
      <c r="E127" s="27"/>
      <c r="G127" s="60"/>
      <c r="H127" s="60"/>
    </row>
    <row r="128" spans="4:8" s="20" customFormat="1">
      <c r="D128" s="49"/>
      <c r="E128" s="27"/>
      <c r="G128" s="60"/>
      <c r="H128" s="60"/>
    </row>
    <row r="129" spans="4:8" s="20" customFormat="1">
      <c r="D129" s="49"/>
      <c r="E129" s="27"/>
      <c r="G129" s="60"/>
      <c r="H129" s="60"/>
    </row>
    <row r="130" spans="4:8" s="20" customFormat="1">
      <c r="D130" s="49"/>
      <c r="E130" s="27"/>
      <c r="G130" s="60"/>
      <c r="H130" s="60"/>
    </row>
    <row r="131" spans="4:8" s="20" customFormat="1">
      <c r="D131" s="49"/>
      <c r="E131" s="27"/>
      <c r="G131" s="60"/>
      <c r="H131" s="60"/>
    </row>
    <row r="132" spans="4:8" s="20" customFormat="1">
      <c r="D132" s="49"/>
      <c r="E132" s="27"/>
      <c r="G132" s="60"/>
      <c r="H132" s="60"/>
    </row>
    <row r="133" spans="4:8" s="20" customFormat="1">
      <c r="D133" s="49"/>
      <c r="E133" s="27"/>
      <c r="G133" s="60"/>
      <c r="H133" s="60"/>
    </row>
    <row r="134" spans="4:8" s="20" customFormat="1">
      <c r="D134" s="49"/>
      <c r="E134" s="27"/>
      <c r="G134" s="60"/>
      <c r="H134" s="60"/>
    </row>
    <row r="135" spans="4:8" s="20" customFormat="1">
      <c r="D135" s="49"/>
      <c r="E135" s="27"/>
      <c r="G135" s="60"/>
      <c r="H135" s="60"/>
    </row>
    <row r="136" spans="4:8" s="20" customFormat="1">
      <c r="D136" s="49"/>
      <c r="E136" s="27"/>
      <c r="G136" s="60"/>
      <c r="H136" s="60"/>
    </row>
    <row r="137" spans="4:8" s="20" customFormat="1">
      <c r="D137" s="49"/>
      <c r="E137" s="27"/>
      <c r="G137" s="60"/>
      <c r="H137" s="60"/>
    </row>
    <row r="138" spans="4:8" s="20" customFormat="1">
      <c r="D138" s="49"/>
      <c r="E138" s="27"/>
      <c r="G138" s="60"/>
      <c r="H138" s="60"/>
    </row>
    <row r="139" spans="4:8" s="20" customFormat="1">
      <c r="D139" s="49"/>
      <c r="E139" s="27"/>
      <c r="G139" s="60"/>
      <c r="H139" s="60"/>
    </row>
    <row r="140" spans="4:8" s="20" customFormat="1">
      <c r="D140" s="49"/>
      <c r="E140" s="27"/>
      <c r="G140" s="60"/>
      <c r="H140" s="60"/>
    </row>
    <row r="141" spans="4:8" s="20" customFormat="1">
      <c r="D141" s="49"/>
      <c r="E141" s="27"/>
      <c r="G141" s="60"/>
      <c r="H141" s="60"/>
    </row>
    <row r="142" spans="4:8" s="20" customFormat="1">
      <c r="D142" s="49"/>
      <c r="E142" s="27"/>
      <c r="G142" s="60"/>
      <c r="H142" s="60"/>
    </row>
    <row r="143" spans="4:8" s="20" customFormat="1">
      <c r="D143" s="49"/>
      <c r="E143" s="27"/>
      <c r="G143" s="60"/>
      <c r="H143" s="60"/>
    </row>
    <row r="144" spans="4:8" s="20" customFormat="1">
      <c r="D144" s="49"/>
      <c r="E144" s="27"/>
      <c r="G144" s="60"/>
      <c r="H144" s="60"/>
    </row>
    <row r="145" spans="4:8" s="20" customFormat="1">
      <c r="D145" s="49"/>
      <c r="E145" s="27"/>
      <c r="G145" s="60"/>
      <c r="H145" s="60"/>
    </row>
    <row r="146" spans="4:8" s="20" customFormat="1">
      <c r="D146" s="49"/>
      <c r="E146" s="27"/>
      <c r="G146" s="60"/>
      <c r="H146" s="60"/>
    </row>
    <row r="147" spans="4:8" s="20" customFormat="1">
      <c r="D147" s="49"/>
      <c r="E147" s="27"/>
      <c r="G147" s="60"/>
      <c r="H147" s="60"/>
    </row>
    <row r="148" spans="4:8" s="20" customFormat="1">
      <c r="D148" s="49"/>
      <c r="E148" s="27"/>
      <c r="G148" s="60"/>
      <c r="H148" s="60"/>
    </row>
    <row r="149" spans="4:8" s="20" customFormat="1">
      <c r="D149" s="49"/>
      <c r="E149" s="27"/>
      <c r="G149" s="60"/>
      <c r="H149" s="60"/>
    </row>
    <row r="150" spans="4:8" s="20" customFormat="1">
      <c r="D150" s="49"/>
      <c r="E150" s="27"/>
      <c r="G150" s="60"/>
      <c r="H150" s="60"/>
    </row>
    <row r="151" spans="4:8" s="20" customFormat="1">
      <c r="D151" s="49"/>
      <c r="E151" s="27"/>
      <c r="G151" s="60"/>
      <c r="H151" s="60"/>
    </row>
    <row r="152" spans="4:8" s="20" customFormat="1">
      <c r="D152" s="49"/>
      <c r="E152" s="27"/>
      <c r="G152" s="60"/>
      <c r="H152" s="60"/>
    </row>
    <row r="153" spans="4:8" s="20" customFormat="1">
      <c r="D153" s="49"/>
      <c r="E153" s="27"/>
      <c r="G153" s="60"/>
      <c r="H153" s="60"/>
    </row>
    <row r="154" spans="4:8" s="20" customFormat="1">
      <c r="D154" s="49"/>
      <c r="E154" s="27"/>
      <c r="G154" s="60"/>
      <c r="H154" s="60"/>
    </row>
    <row r="155" spans="4:8" s="20" customFormat="1">
      <c r="D155" s="49"/>
      <c r="E155" s="27"/>
      <c r="G155" s="60"/>
      <c r="H155" s="60"/>
    </row>
    <row r="156" spans="4:8" s="20" customFormat="1">
      <c r="D156" s="49"/>
      <c r="E156" s="27"/>
      <c r="G156" s="60"/>
      <c r="H156" s="60"/>
    </row>
    <row r="157" spans="4:8" s="20" customFormat="1">
      <c r="D157" s="49"/>
      <c r="E157" s="27"/>
      <c r="G157" s="60"/>
      <c r="H157" s="60"/>
    </row>
    <row r="158" spans="4:8" s="20" customFormat="1">
      <c r="D158" s="49"/>
      <c r="E158" s="27"/>
      <c r="G158" s="60"/>
      <c r="H158" s="60"/>
    </row>
    <row r="159" spans="4:8" s="20" customFormat="1">
      <c r="D159" s="49"/>
      <c r="E159" s="27"/>
      <c r="G159" s="60"/>
      <c r="H159" s="60"/>
    </row>
    <row r="160" spans="4:8" s="20" customFormat="1">
      <c r="D160" s="49"/>
      <c r="E160" s="27"/>
      <c r="G160" s="60"/>
      <c r="H160" s="60"/>
    </row>
    <row r="161" spans="4:8" s="20" customFormat="1">
      <c r="D161" s="49"/>
      <c r="E161" s="27"/>
      <c r="G161" s="60"/>
      <c r="H161" s="60"/>
    </row>
    <row r="162" spans="4:8" s="20" customFormat="1">
      <c r="D162" s="49"/>
      <c r="E162" s="27"/>
      <c r="G162" s="60"/>
      <c r="H162" s="60"/>
    </row>
    <row r="163" spans="4:8" s="20" customFormat="1">
      <c r="D163" s="49"/>
      <c r="E163" s="27"/>
      <c r="G163" s="60"/>
      <c r="H163" s="60"/>
    </row>
    <row r="164" spans="4:8" s="20" customFormat="1">
      <c r="D164" s="49"/>
      <c r="E164" s="27"/>
      <c r="G164" s="60"/>
      <c r="H164" s="60"/>
    </row>
    <row r="165" spans="4:8" s="20" customFormat="1">
      <c r="D165" s="49"/>
      <c r="E165" s="27"/>
      <c r="G165" s="60"/>
      <c r="H165" s="60"/>
    </row>
    <row r="166" spans="4:8" s="20" customFormat="1">
      <c r="D166" s="49"/>
      <c r="E166" s="27"/>
      <c r="G166" s="60"/>
      <c r="H166" s="60"/>
    </row>
    <row r="167" spans="4:8" s="20" customFormat="1">
      <c r="D167" s="49"/>
      <c r="E167" s="27"/>
      <c r="G167" s="60"/>
      <c r="H167" s="60"/>
    </row>
    <row r="168" spans="4:8" s="20" customFormat="1">
      <c r="D168" s="49"/>
      <c r="E168" s="27"/>
      <c r="G168" s="60"/>
      <c r="H168" s="60"/>
    </row>
    <row r="169" spans="4:8" s="20" customFormat="1">
      <c r="D169" s="49"/>
      <c r="E169" s="27"/>
      <c r="G169" s="60"/>
      <c r="H169" s="60"/>
    </row>
    <row r="170" spans="4:8" s="20" customFormat="1">
      <c r="D170" s="49"/>
      <c r="E170" s="27"/>
      <c r="G170" s="60"/>
      <c r="H170" s="60"/>
    </row>
    <row r="171" spans="4:8" s="20" customFormat="1">
      <c r="D171" s="49"/>
      <c r="E171" s="27"/>
      <c r="G171" s="60"/>
      <c r="H171" s="60"/>
    </row>
    <row r="172" spans="4:8" s="20" customFormat="1">
      <c r="D172" s="49"/>
      <c r="E172" s="27"/>
      <c r="G172" s="60"/>
      <c r="H172" s="60"/>
    </row>
    <row r="173" spans="4:8" s="20" customFormat="1">
      <c r="D173" s="49"/>
      <c r="E173" s="27"/>
      <c r="G173" s="60"/>
      <c r="H173" s="60"/>
    </row>
    <row r="174" spans="4:8" s="20" customFormat="1">
      <c r="D174" s="49"/>
      <c r="E174" s="27"/>
      <c r="G174" s="60"/>
      <c r="H174" s="60"/>
    </row>
    <row r="175" spans="4:8" s="20" customFormat="1">
      <c r="D175" s="49"/>
      <c r="E175" s="27"/>
      <c r="G175" s="60"/>
      <c r="H175" s="60"/>
    </row>
    <row r="176" spans="4:8" s="20" customFormat="1">
      <c r="D176" s="49"/>
      <c r="E176" s="27"/>
      <c r="G176" s="60"/>
      <c r="H176" s="60"/>
    </row>
    <row r="177" spans="4:8" s="20" customFormat="1">
      <c r="D177" s="49"/>
      <c r="E177" s="27"/>
      <c r="G177" s="60"/>
      <c r="H177" s="60"/>
    </row>
    <row r="178" spans="4:8" s="20" customFormat="1">
      <c r="D178" s="49"/>
      <c r="E178" s="27"/>
      <c r="G178" s="60"/>
      <c r="H178" s="60"/>
    </row>
    <row r="179" spans="4:8" s="20" customFormat="1">
      <c r="D179" s="49"/>
      <c r="E179" s="27"/>
      <c r="G179" s="60"/>
      <c r="H179" s="60"/>
    </row>
    <row r="180" spans="4:8" s="20" customFormat="1">
      <c r="D180" s="49"/>
      <c r="E180" s="27"/>
      <c r="G180" s="60"/>
      <c r="H180" s="60"/>
    </row>
    <row r="181" spans="4:8" s="20" customFormat="1">
      <c r="D181" s="49"/>
      <c r="E181" s="27"/>
      <c r="G181" s="60"/>
      <c r="H181" s="60"/>
    </row>
    <row r="182" spans="4:8" s="20" customFormat="1">
      <c r="D182" s="49"/>
      <c r="E182" s="27"/>
      <c r="G182" s="60"/>
      <c r="H182" s="60"/>
    </row>
    <row r="183" spans="4:8" s="20" customFormat="1">
      <c r="D183" s="49"/>
      <c r="E183" s="27"/>
      <c r="G183" s="60"/>
      <c r="H183" s="60"/>
    </row>
    <row r="184" spans="4:8" s="20" customFormat="1">
      <c r="D184" s="49"/>
      <c r="E184" s="27"/>
      <c r="G184" s="60"/>
      <c r="H184" s="60"/>
    </row>
    <row r="185" spans="4:8" s="20" customFormat="1">
      <c r="D185" s="49"/>
      <c r="E185" s="27"/>
      <c r="G185" s="60"/>
      <c r="H185" s="60"/>
    </row>
    <row r="186" spans="4:8" s="20" customFormat="1">
      <c r="D186" s="49"/>
      <c r="E186" s="27"/>
      <c r="G186" s="60"/>
      <c r="H186" s="60"/>
    </row>
    <row r="187" spans="4:8" s="20" customFormat="1">
      <c r="D187" s="49"/>
      <c r="E187" s="27"/>
      <c r="G187" s="60"/>
      <c r="H187" s="60"/>
    </row>
    <row r="188" spans="4:8" s="20" customFormat="1">
      <c r="D188" s="49"/>
      <c r="E188" s="27"/>
      <c r="G188" s="60"/>
      <c r="H188" s="60"/>
    </row>
    <row r="189" spans="4:8" s="20" customFormat="1">
      <c r="D189" s="49"/>
      <c r="E189" s="27"/>
      <c r="G189" s="60"/>
      <c r="H189" s="60"/>
    </row>
    <row r="190" spans="4:8" s="20" customFormat="1">
      <c r="D190" s="49"/>
      <c r="E190" s="27"/>
      <c r="G190" s="60"/>
      <c r="H190" s="60"/>
    </row>
    <row r="191" spans="4:8" s="20" customFormat="1">
      <c r="D191" s="49"/>
      <c r="E191" s="27"/>
      <c r="G191" s="60"/>
      <c r="H191" s="60"/>
    </row>
  </sheetData>
  <mergeCells count="12">
    <mergeCell ref="A1:L1"/>
    <mergeCell ref="B4:L4"/>
    <mergeCell ref="B7:L7"/>
    <mergeCell ref="B8:L8"/>
    <mergeCell ref="B9:L9"/>
    <mergeCell ref="B10:L10"/>
    <mergeCell ref="K12:L12"/>
    <mergeCell ref="K13:L13"/>
    <mergeCell ref="K14:L14"/>
    <mergeCell ref="K15:L15"/>
    <mergeCell ref="B43:K43"/>
    <mergeCell ref="J45:L47"/>
  </mergeCells>
  <phoneticPr fontId="2"/>
  <printOptions horizontalCentered="1" verticalCentered="1"/>
  <pageMargins left="0.7" right="0.7" top="0.75" bottom="0.75" header="0.3" footer="0.3"/>
  <pageSetup paperSize="9" scale="43" fitToWidth="1" fitToHeight="1" orientation="portrait" usePrinterDefaults="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選択肢!$C$3:$C$8</xm:f>
          </x14:formula1>
          <xm:sqref>F18:F42</xm:sqref>
        </x14:dataValidation>
        <x14:dataValidation type="list" allowBlank="1" showDropDown="0" showInputMessage="1" showErrorMessage="1">
          <x14:formula1>
            <xm:f>選択肢!$A$2:$A$64</xm:f>
          </x14:formula1>
          <xm:sqref>D18:D42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N31"/>
  <sheetViews>
    <sheetView view="pageBreakPreview" zoomScaleSheetLayoutView="100" workbookViewId="0">
      <selection activeCell="D1" sqref="D1:I1"/>
    </sheetView>
  </sheetViews>
  <sheetFormatPr defaultColWidth="9" defaultRowHeight="18.75"/>
  <cols>
    <col min="1" max="1" width="4.296875" style="1" customWidth="1"/>
    <col min="2" max="2" width="8.69921875" style="1" customWidth="1"/>
    <col min="3" max="3" width="17.08203125" style="1" customWidth="1"/>
    <col min="4" max="4" width="35.625" style="16" customWidth="1"/>
    <col min="5" max="5" width="8.5" style="17" customWidth="1"/>
    <col min="6" max="6" width="20.69921875" style="1" customWidth="1"/>
    <col min="7" max="7" width="15.8984375" style="18" customWidth="1"/>
    <col min="8" max="8" width="18.69921875" style="18" customWidth="1"/>
    <col min="9" max="9" width="13.59765625" style="1" customWidth="1"/>
    <col min="10" max="10" width="15.83203125" style="1" customWidth="1"/>
    <col min="11" max="11" width="6.796875" style="1" customWidth="1"/>
    <col min="12" max="12" width="17.33203125" style="1" customWidth="1"/>
    <col min="13" max="13" width="12" style="1" customWidth="1"/>
    <col min="14" max="14" width="1.9140625" style="1" customWidth="1"/>
    <col min="15" max="16384" width="9" style="1"/>
  </cols>
  <sheetData>
    <row r="1" spans="1:14" s="1" customFormat="1" ht="37.5" customHeight="1">
      <c r="A1" s="86" t="s">
        <v>63</v>
      </c>
      <c r="B1" s="89"/>
      <c r="C1" s="96"/>
      <c r="D1" s="102" t="s">
        <v>78</v>
      </c>
      <c r="E1" s="102"/>
      <c r="F1" s="102"/>
      <c r="G1" s="102"/>
      <c r="H1" s="102"/>
      <c r="I1" s="102"/>
      <c r="J1" s="96"/>
      <c r="K1" s="96"/>
      <c r="L1" s="96"/>
    </row>
    <row r="2" spans="1:14" s="1" customFormat="1" ht="18.75" customHeight="1">
      <c r="A2" s="87"/>
      <c r="B2" s="87"/>
      <c r="C2" s="97"/>
      <c r="D2" s="103"/>
      <c r="E2" s="103"/>
      <c r="F2" s="103"/>
      <c r="G2" s="103"/>
      <c r="H2" s="103"/>
      <c r="I2" s="103"/>
      <c r="J2" s="97"/>
      <c r="K2" s="97"/>
      <c r="L2" s="97"/>
    </row>
    <row r="3" spans="1:14">
      <c r="I3" s="112"/>
      <c r="J3" s="93" t="s">
        <v>29</v>
      </c>
      <c r="K3" s="113" t="s">
        <v>40</v>
      </c>
      <c r="L3" s="118"/>
      <c r="M3" s="121"/>
    </row>
    <row r="4" spans="1:14">
      <c r="I4" s="112"/>
      <c r="J4" s="93" t="s">
        <v>19</v>
      </c>
      <c r="K4" s="113" t="s">
        <v>39</v>
      </c>
      <c r="L4" s="118"/>
    </row>
    <row r="5" spans="1:14">
      <c r="A5" s="17" t="s">
        <v>6</v>
      </c>
      <c r="B5" s="1" t="s">
        <v>26</v>
      </c>
      <c r="I5" s="112"/>
      <c r="J5" s="93" t="s">
        <v>4</v>
      </c>
      <c r="K5" s="113" t="s">
        <v>46</v>
      </c>
      <c r="L5" s="118"/>
    </row>
    <row r="6" spans="1:14">
      <c r="A6" s="17"/>
      <c r="B6" s="90"/>
      <c r="C6" s="1" t="s">
        <v>3</v>
      </c>
      <c r="I6" s="112"/>
      <c r="J6" s="93" t="s">
        <v>35</v>
      </c>
      <c r="K6" s="114" t="s">
        <v>20</v>
      </c>
      <c r="L6" s="118"/>
    </row>
    <row r="7" spans="1:14">
      <c r="A7" s="17"/>
      <c r="B7" s="91"/>
      <c r="C7" s="1" t="s">
        <v>25</v>
      </c>
      <c r="I7" s="16"/>
      <c r="J7" s="16"/>
      <c r="K7" s="10"/>
      <c r="L7" s="10"/>
    </row>
    <row r="9" spans="1:14" ht="53.5" customHeight="1">
      <c r="B9" s="92" t="s">
        <v>28</v>
      </c>
      <c r="C9" s="98" t="s">
        <v>13</v>
      </c>
      <c r="D9" s="92" t="s">
        <v>30</v>
      </c>
      <c r="E9" s="92" t="s">
        <v>51</v>
      </c>
      <c r="F9" s="105" t="s">
        <v>37</v>
      </c>
      <c r="G9" s="107" t="s">
        <v>41</v>
      </c>
      <c r="H9" s="107" t="s">
        <v>23</v>
      </c>
      <c r="I9" s="92" t="s">
        <v>36</v>
      </c>
      <c r="J9" s="92" t="s">
        <v>38</v>
      </c>
      <c r="K9" s="92" t="s">
        <v>34</v>
      </c>
      <c r="L9" s="105" t="s">
        <v>2</v>
      </c>
    </row>
    <row r="10" spans="1:14">
      <c r="B10" s="93">
        <v>1</v>
      </c>
      <c r="C10" s="99" t="s">
        <v>42</v>
      </c>
      <c r="D10" s="99" t="s">
        <v>102</v>
      </c>
      <c r="E10" s="99">
        <v>35</v>
      </c>
      <c r="F10" s="99" t="s">
        <v>0</v>
      </c>
      <c r="G10" s="108">
        <v>95000</v>
      </c>
      <c r="H10" s="61">
        <f t="shared" ref="H10:H24" si="0">ROUNDDOWN(G10/4*3,-3)</f>
        <v>71000</v>
      </c>
      <c r="I10" s="61">
        <f t="shared" ref="I10:I24" si="1">IF(F10="移乗介助",1000000)+IF(F10="移動支援",300000)+IF(F10="排泄支援",300000)+IF(F10="見守り機器",300000)+IF(F10="その他（福祉用具等）",1000000)+IF(F10="入浴支援",1000000)</f>
        <v>300000</v>
      </c>
      <c r="J10" s="61">
        <f t="shared" ref="J10:J24" si="2">MIN(H10,I10)</f>
        <v>71000</v>
      </c>
      <c r="K10" s="115">
        <v>2</v>
      </c>
      <c r="L10" s="119">
        <f t="shared" ref="L10:L24" si="3">J10*K10</f>
        <v>142000</v>
      </c>
      <c r="N10" s="122"/>
    </row>
    <row r="11" spans="1:14">
      <c r="B11" s="93">
        <v>2</v>
      </c>
      <c r="C11" s="99" t="s">
        <v>42</v>
      </c>
      <c r="D11" s="99" t="s">
        <v>102</v>
      </c>
      <c r="E11" s="99">
        <v>35</v>
      </c>
      <c r="F11" s="99" t="s">
        <v>60</v>
      </c>
      <c r="G11" s="108">
        <v>1500000</v>
      </c>
      <c r="H11" s="61">
        <f t="shared" si="0"/>
        <v>1125000</v>
      </c>
      <c r="I11" s="61">
        <f t="shared" si="1"/>
        <v>1000000</v>
      </c>
      <c r="J11" s="61">
        <f t="shared" si="2"/>
        <v>1000000</v>
      </c>
      <c r="K11" s="115">
        <v>2</v>
      </c>
      <c r="L11" s="119">
        <f t="shared" si="3"/>
        <v>2000000</v>
      </c>
      <c r="N11" s="122"/>
    </row>
    <row r="12" spans="1:14">
      <c r="B12" s="93">
        <v>3</v>
      </c>
      <c r="C12" s="100" t="s">
        <v>52</v>
      </c>
      <c r="D12" s="99" t="s">
        <v>133</v>
      </c>
      <c r="E12" s="99">
        <v>60</v>
      </c>
      <c r="F12" s="99" t="s">
        <v>48</v>
      </c>
      <c r="G12" s="108">
        <v>900000</v>
      </c>
      <c r="H12" s="61">
        <f t="shared" si="0"/>
        <v>675000</v>
      </c>
      <c r="I12" s="61">
        <f t="shared" si="1"/>
        <v>1000000</v>
      </c>
      <c r="J12" s="61">
        <f t="shared" si="2"/>
        <v>675000</v>
      </c>
      <c r="K12" s="115">
        <v>1</v>
      </c>
      <c r="L12" s="119">
        <f t="shared" si="3"/>
        <v>675000</v>
      </c>
    </row>
    <row r="13" spans="1:14">
      <c r="B13" s="93">
        <v>4</v>
      </c>
      <c r="C13" s="100" t="s">
        <v>52</v>
      </c>
      <c r="D13" s="99" t="s">
        <v>133</v>
      </c>
      <c r="E13" s="99">
        <v>60</v>
      </c>
      <c r="F13" s="99" t="s">
        <v>16</v>
      </c>
      <c r="G13" s="108">
        <v>220000</v>
      </c>
      <c r="H13" s="61">
        <f t="shared" si="0"/>
        <v>165000</v>
      </c>
      <c r="I13" s="61">
        <f t="shared" si="1"/>
        <v>300000</v>
      </c>
      <c r="J13" s="61">
        <f t="shared" si="2"/>
        <v>165000</v>
      </c>
      <c r="K13" s="115">
        <v>4</v>
      </c>
      <c r="L13" s="119">
        <f t="shared" si="3"/>
        <v>660000</v>
      </c>
    </row>
    <row r="14" spans="1:14">
      <c r="B14" s="93">
        <v>5</v>
      </c>
      <c r="C14" s="100" t="s">
        <v>64</v>
      </c>
      <c r="D14" s="99" t="s">
        <v>120</v>
      </c>
      <c r="E14" s="99">
        <v>25</v>
      </c>
      <c r="F14" s="99" t="s">
        <v>62</v>
      </c>
      <c r="G14" s="108">
        <v>60000</v>
      </c>
      <c r="H14" s="61">
        <f t="shared" si="0"/>
        <v>45000</v>
      </c>
      <c r="I14" s="61">
        <f t="shared" si="1"/>
        <v>1000000</v>
      </c>
      <c r="J14" s="61">
        <f t="shared" si="2"/>
        <v>45000</v>
      </c>
      <c r="K14" s="115">
        <v>3</v>
      </c>
      <c r="L14" s="119">
        <f t="shared" si="3"/>
        <v>135000</v>
      </c>
    </row>
    <row r="15" spans="1:14">
      <c r="B15" s="93">
        <v>6</v>
      </c>
      <c r="C15" s="99"/>
      <c r="D15" s="45"/>
      <c r="E15" s="99"/>
      <c r="F15" s="99"/>
      <c r="G15" s="109"/>
      <c r="H15" s="61">
        <f t="shared" si="0"/>
        <v>0</v>
      </c>
      <c r="I15" s="61">
        <f t="shared" si="1"/>
        <v>0</v>
      </c>
      <c r="J15" s="61">
        <f t="shared" si="2"/>
        <v>0</v>
      </c>
      <c r="K15" s="115"/>
      <c r="L15" s="119">
        <f t="shared" si="3"/>
        <v>0</v>
      </c>
    </row>
    <row r="16" spans="1:14">
      <c r="B16" s="93">
        <v>7</v>
      </c>
      <c r="C16" s="99"/>
      <c r="D16" s="45"/>
      <c r="E16" s="99"/>
      <c r="F16" s="99"/>
      <c r="G16" s="109"/>
      <c r="H16" s="61">
        <f t="shared" si="0"/>
        <v>0</v>
      </c>
      <c r="I16" s="61">
        <f t="shared" si="1"/>
        <v>0</v>
      </c>
      <c r="J16" s="61">
        <f t="shared" si="2"/>
        <v>0</v>
      </c>
      <c r="K16" s="115"/>
      <c r="L16" s="119">
        <f t="shared" si="3"/>
        <v>0</v>
      </c>
    </row>
    <row r="17" spans="1:12">
      <c r="B17" s="93">
        <v>8</v>
      </c>
      <c r="C17" s="100"/>
      <c r="D17" s="45"/>
      <c r="E17" s="99"/>
      <c r="F17" s="99"/>
      <c r="G17" s="109"/>
      <c r="H17" s="61">
        <f t="shared" si="0"/>
        <v>0</v>
      </c>
      <c r="I17" s="61">
        <f t="shared" si="1"/>
        <v>0</v>
      </c>
      <c r="J17" s="61">
        <f t="shared" si="2"/>
        <v>0</v>
      </c>
      <c r="K17" s="115"/>
      <c r="L17" s="119">
        <f t="shared" si="3"/>
        <v>0</v>
      </c>
    </row>
    <row r="18" spans="1:12">
      <c r="B18" s="93">
        <v>9</v>
      </c>
      <c r="C18" s="100"/>
      <c r="D18" s="45"/>
      <c r="E18" s="99"/>
      <c r="F18" s="99"/>
      <c r="G18" s="109"/>
      <c r="H18" s="61">
        <f t="shared" si="0"/>
        <v>0</v>
      </c>
      <c r="I18" s="61">
        <f t="shared" si="1"/>
        <v>0</v>
      </c>
      <c r="J18" s="61">
        <f t="shared" si="2"/>
        <v>0</v>
      </c>
      <c r="K18" s="115"/>
      <c r="L18" s="119">
        <f t="shared" si="3"/>
        <v>0</v>
      </c>
    </row>
    <row r="19" spans="1:12">
      <c r="B19" s="93">
        <v>10</v>
      </c>
      <c r="C19" s="100"/>
      <c r="D19" s="45"/>
      <c r="E19" s="99"/>
      <c r="F19" s="99"/>
      <c r="G19" s="109"/>
      <c r="H19" s="61">
        <f t="shared" si="0"/>
        <v>0</v>
      </c>
      <c r="I19" s="61">
        <f t="shared" si="1"/>
        <v>0</v>
      </c>
      <c r="J19" s="61">
        <f t="shared" si="2"/>
        <v>0</v>
      </c>
      <c r="K19" s="115"/>
      <c r="L19" s="119">
        <f t="shared" si="3"/>
        <v>0</v>
      </c>
    </row>
    <row r="20" spans="1:12">
      <c r="B20" s="93">
        <v>11</v>
      </c>
      <c r="C20" s="99"/>
      <c r="D20" s="45"/>
      <c r="E20" s="99"/>
      <c r="F20" s="99"/>
      <c r="G20" s="109"/>
      <c r="H20" s="61">
        <f t="shared" si="0"/>
        <v>0</v>
      </c>
      <c r="I20" s="61">
        <f t="shared" si="1"/>
        <v>0</v>
      </c>
      <c r="J20" s="61">
        <f t="shared" si="2"/>
        <v>0</v>
      </c>
      <c r="K20" s="115"/>
      <c r="L20" s="119">
        <f t="shared" si="3"/>
        <v>0</v>
      </c>
    </row>
    <row r="21" spans="1:12">
      <c r="B21" s="93">
        <v>12</v>
      </c>
      <c r="C21" s="99"/>
      <c r="D21" s="45"/>
      <c r="E21" s="99"/>
      <c r="F21" s="99"/>
      <c r="G21" s="109"/>
      <c r="H21" s="61">
        <f t="shared" si="0"/>
        <v>0</v>
      </c>
      <c r="I21" s="61">
        <f t="shared" si="1"/>
        <v>0</v>
      </c>
      <c r="J21" s="61">
        <f t="shared" si="2"/>
        <v>0</v>
      </c>
      <c r="K21" s="115"/>
      <c r="L21" s="119">
        <f t="shared" si="3"/>
        <v>0</v>
      </c>
    </row>
    <row r="22" spans="1:12">
      <c r="B22" s="93">
        <v>13</v>
      </c>
      <c r="C22" s="99"/>
      <c r="D22" s="45"/>
      <c r="E22" s="99"/>
      <c r="F22" s="99"/>
      <c r="G22" s="109"/>
      <c r="H22" s="61">
        <f t="shared" si="0"/>
        <v>0</v>
      </c>
      <c r="I22" s="61">
        <f t="shared" si="1"/>
        <v>0</v>
      </c>
      <c r="J22" s="61">
        <f t="shared" si="2"/>
        <v>0</v>
      </c>
      <c r="K22" s="115"/>
      <c r="L22" s="119">
        <f t="shared" si="3"/>
        <v>0</v>
      </c>
    </row>
    <row r="23" spans="1:12">
      <c r="B23" s="93">
        <v>14</v>
      </c>
      <c r="C23" s="99"/>
      <c r="D23" s="45"/>
      <c r="E23" s="99"/>
      <c r="F23" s="99"/>
      <c r="G23" s="109"/>
      <c r="H23" s="61">
        <f t="shared" si="0"/>
        <v>0</v>
      </c>
      <c r="I23" s="61">
        <f t="shared" si="1"/>
        <v>0</v>
      </c>
      <c r="J23" s="61">
        <f t="shared" si="2"/>
        <v>0</v>
      </c>
      <c r="K23" s="115"/>
      <c r="L23" s="119">
        <f t="shared" si="3"/>
        <v>0</v>
      </c>
    </row>
    <row r="24" spans="1:12" ht="19.5">
      <c r="B24" s="93">
        <v>15</v>
      </c>
      <c r="C24" s="99"/>
      <c r="D24" s="45"/>
      <c r="E24" s="99"/>
      <c r="F24" s="99"/>
      <c r="G24" s="109"/>
      <c r="H24" s="61">
        <f t="shared" si="0"/>
        <v>0</v>
      </c>
      <c r="I24" s="61">
        <f t="shared" si="1"/>
        <v>0</v>
      </c>
      <c r="J24" s="61">
        <f t="shared" si="2"/>
        <v>0</v>
      </c>
      <c r="K24" s="115"/>
      <c r="L24" s="119">
        <f t="shared" si="3"/>
        <v>0</v>
      </c>
    </row>
    <row r="25" spans="1:12" s="1" customFormat="1" ht="19.5">
      <c r="B25" s="94" t="s">
        <v>22</v>
      </c>
      <c r="C25" s="101"/>
      <c r="D25" s="101"/>
      <c r="E25" s="101"/>
      <c r="F25" s="101"/>
      <c r="G25" s="110"/>
      <c r="H25" s="110"/>
      <c r="I25" s="101"/>
      <c r="J25" s="101"/>
      <c r="K25" s="116"/>
      <c r="L25" s="120">
        <f>SUM(L10:L24)</f>
        <v>3612000</v>
      </c>
    </row>
    <row r="26" spans="1:12" s="1" customFormat="1" ht="11" customHeight="1">
      <c r="B26" s="95"/>
      <c r="C26" s="95"/>
      <c r="D26" s="95"/>
      <c r="E26" s="104"/>
      <c r="F26" s="95"/>
      <c r="G26" s="111"/>
      <c r="H26" s="111"/>
      <c r="I26" s="95"/>
      <c r="J26" s="95"/>
      <c r="K26" s="117"/>
      <c r="L26" s="117"/>
    </row>
    <row r="30" spans="1:12">
      <c r="A30" s="88"/>
    </row>
    <row r="31" spans="1:12">
      <c r="A31" s="88"/>
      <c r="F31" s="106"/>
    </row>
  </sheetData>
  <sheetProtection password="CC2F" sheet="1" objects="1" scenarios="1" selectLockedCells="1" selectUnlockedCells="1"/>
  <mergeCells count="7">
    <mergeCell ref="A1:B1"/>
    <mergeCell ref="D1:I1"/>
    <mergeCell ref="K3:L3"/>
    <mergeCell ref="K4:L4"/>
    <mergeCell ref="K5:L5"/>
    <mergeCell ref="K6:L6"/>
    <mergeCell ref="B25:K25"/>
  </mergeCells>
  <phoneticPr fontId="2"/>
  <hyperlinks>
    <hyperlink ref="K6" r:id="rId1"/>
  </hyperlinks>
  <printOptions horizontalCentered="1" verticalCentered="1"/>
  <pageMargins left="0.7" right="0.7" top="0.75" bottom="0.75" header="0.3" footer="0.3"/>
  <pageSetup paperSize="9" scale="44" fitToWidth="1" fitToHeight="1" orientation="portrait" usePrinterDefaults="1"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選択肢!$C$3:$C$8</xm:f>
          </x14:formula1>
          <xm:sqref>F10:F24</xm:sqref>
        </x14:dataValidation>
        <x14:dataValidation type="list" allowBlank="1" showDropDown="0" showInputMessage="1" showErrorMessage="1">
          <x14:formula1>
            <xm:f>選択肢!$A$2:$A$64</xm:f>
          </x14:formula1>
          <xm:sqref>D10:D24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N45"/>
  <sheetViews>
    <sheetView view="pageBreakPreview" zoomScaleSheetLayoutView="100" workbookViewId="0">
      <pane ySplit="1" topLeftCell="A11" activePane="bottomLeft" state="frozen"/>
      <selection pane="bottomLeft" activeCell="H39" sqref="H39"/>
    </sheetView>
  </sheetViews>
  <sheetFormatPr defaultColWidth="9" defaultRowHeight="18.75"/>
  <cols>
    <col min="1" max="1" width="3.625" style="1" customWidth="1"/>
    <col min="2" max="2" width="7.125" style="1" customWidth="1"/>
    <col min="3" max="3" width="17.08203125" style="1" customWidth="1"/>
    <col min="4" max="4" width="35.625" style="16" customWidth="1"/>
    <col min="5" max="5" width="14.796875" style="1" customWidth="1"/>
    <col min="6" max="6" width="16.09765625" style="18" customWidth="1"/>
    <col min="7" max="7" width="17.69921875" style="18" customWidth="1"/>
    <col min="8" max="10" width="17.75" style="1" bestFit="1" customWidth="1"/>
    <col min="11" max="12" width="13.5" style="1" customWidth="1"/>
    <col min="13" max="13" width="15.83203125" style="1" customWidth="1"/>
    <col min="14" max="14" width="3.625" style="1" customWidth="1"/>
    <col min="15" max="16384" width="9" style="1"/>
  </cols>
  <sheetData>
    <row r="1" spans="1:14" s="1" customFormat="1" ht="42.75" customHeight="1">
      <c r="A1" s="123" t="s">
        <v>77</v>
      </c>
      <c r="B1" s="102"/>
      <c r="C1" s="102"/>
      <c r="D1" s="102"/>
      <c r="E1" s="102"/>
      <c r="F1" s="102"/>
      <c r="G1" s="102"/>
      <c r="H1" s="102"/>
      <c r="I1" s="102"/>
      <c r="J1" s="102"/>
      <c r="K1" s="102"/>
      <c r="L1" s="102"/>
      <c r="M1" s="102"/>
      <c r="N1" s="96"/>
    </row>
    <row r="2" spans="1:14" s="1" customFormat="1">
      <c r="A2" s="124"/>
      <c r="B2" s="124"/>
      <c r="C2" s="124"/>
      <c r="D2" s="124"/>
      <c r="E2" s="124"/>
      <c r="F2" s="124"/>
      <c r="G2" s="124"/>
      <c r="H2" s="124"/>
      <c r="I2" s="124"/>
      <c r="J2" s="124"/>
      <c r="K2" s="124"/>
      <c r="L2" s="124"/>
      <c r="M2" s="124"/>
      <c r="N2" s="124"/>
    </row>
    <row r="3" spans="1:14" s="1" customFormat="1" ht="19.2" customHeight="1">
      <c r="A3" s="125"/>
      <c r="B3" s="125" t="s">
        <v>54</v>
      </c>
      <c r="C3" s="135"/>
      <c r="D3" s="135"/>
      <c r="E3" s="135"/>
      <c r="F3" s="135"/>
      <c r="G3" s="135"/>
      <c r="H3" s="135"/>
      <c r="I3" s="135"/>
      <c r="J3" s="135"/>
      <c r="K3" s="135"/>
      <c r="L3" s="135"/>
      <c r="M3" s="135"/>
      <c r="N3" s="135"/>
    </row>
    <row r="4" spans="1:14" s="1" customFormat="1" ht="74.25" customHeight="1">
      <c r="A4" s="126"/>
      <c r="B4" s="128" t="s">
        <v>55</v>
      </c>
      <c r="C4" s="136"/>
      <c r="D4" s="136"/>
      <c r="E4" s="136"/>
      <c r="F4" s="136"/>
      <c r="G4" s="136"/>
      <c r="H4" s="136"/>
      <c r="I4" s="136"/>
      <c r="J4" s="136"/>
      <c r="K4" s="136"/>
      <c r="L4" s="136"/>
      <c r="M4" s="155"/>
      <c r="N4" s="161"/>
    </row>
    <row r="5" spans="1:14" s="1" customFormat="1">
      <c r="A5" s="127"/>
      <c r="B5" s="129"/>
      <c r="C5" s="129"/>
      <c r="D5" s="129"/>
      <c r="E5" s="129"/>
      <c r="F5" s="129"/>
      <c r="G5" s="145"/>
      <c r="H5" s="145"/>
      <c r="I5" s="145"/>
      <c r="J5" s="145"/>
      <c r="K5" s="145"/>
      <c r="L5" s="145"/>
      <c r="M5" s="129"/>
      <c r="N5" s="129"/>
    </row>
    <row r="6" spans="1:14" s="1" customFormat="1" ht="19.5">
      <c r="A6" s="127"/>
      <c r="B6" s="130" t="s">
        <v>65</v>
      </c>
      <c r="C6" s="129"/>
      <c r="D6" s="140"/>
      <c r="E6" s="129"/>
      <c r="F6" s="129"/>
      <c r="G6" s="145"/>
      <c r="H6" s="145"/>
      <c r="I6" s="145"/>
      <c r="J6" s="145"/>
      <c r="K6" s="145"/>
      <c r="L6" s="145"/>
      <c r="M6" s="129"/>
      <c r="N6" s="129"/>
    </row>
    <row r="7" spans="1:14" s="1" customFormat="1" ht="25" customHeight="1">
      <c r="A7" s="127"/>
      <c r="B7" s="128" t="s">
        <v>83</v>
      </c>
      <c r="C7" s="136"/>
      <c r="D7" s="136"/>
      <c r="E7" s="136"/>
      <c r="F7" s="136"/>
      <c r="G7" s="136"/>
      <c r="H7" s="136"/>
      <c r="I7" s="136"/>
      <c r="J7" s="136"/>
      <c r="K7" s="136"/>
      <c r="L7" s="136"/>
      <c r="M7" s="155"/>
      <c r="N7" s="161"/>
    </row>
    <row r="8" spans="1:14" s="1" customFormat="1" ht="196.5" customHeight="1">
      <c r="A8" s="127"/>
      <c r="B8" s="131" t="s">
        <v>72</v>
      </c>
      <c r="C8" s="137"/>
      <c r="D8" s="137"/>
      <c r="E8" s="137"/>
      <c r="F8" s="137"/>
      <c r="G8" s="137"/>
      <c r="H8" s="137"/>
      <c r="I8" s="137"/>
      <c r="J8" s="137"/>
      <c r="K8" s="137"/>
      <c r="L8" s="137"/>
      <c r="M8" s="156"/>
      <c r="N8" s="161"/>
    </row>
    <row r="9" spans="1:14" s="1" customFormat="1" ht="50" customHeight="1">
      <c r="A9" s="127"/>
      <c r="B9" s="131" t="s">
        <v>8</v>
      </c>
      <c r="C9" s="137"/>
      <c r="D9" s="137"/>
      <c r="E9" s="137"/>
      <c r="F9" s="137"/>
      <c r="G9" s="137"/>
      <c r="H9" s="137"/>
      <c r="I9" s="137"/>
      <c r="J9" s="137"/>
      <c r="K9" s="137"/>
      <c r="L9" s="137"/>
      <c r="M9" s="156"/>
      <c r="N9" s="161"/>
    </row>
    <row r="10" spans="1:14" s="1" customFormat="1">
      <c r="A10" s="127"/>
      <c r="B10" s="132"/>
      <c r="C10" s="106"/>
      <c r="D10" s="106"/>
      <c r="E10" s="106"/>
      <c r="F10" s="106"/>
      <c r="G10" s="106"/>
      <c r="H10" s="106"/>
      <c r="I10" s="106"/>
      <c r="J10" s="106"/>
      <c r="K10" s="106"/>
      <c r="L10" s="106"/>
      <c r="M10" s="106"/>
      <c r="N10" s="106"/>
    </row>
    <row r="11" spans="1:14">
      <c r="G11" s="112"/>
      <c r="H11" s="121"/>
      <c r="I11" s="121"/>
      <c r="J11" s="121"/>
      <c r="K11" s="65" t="s">
        <v>29</v>
      </c>
      <c r="L11" s="152"/>
      <c r="M11" s="152"/>
    </row>
    <row r="12" spans="1:14">
      <c r="B12" s="1" t="s">
        <v>66</v>
      </c>
      <c r="G12" s="112"/>
      <c r="H12" s="121"/>
      <c r="I12" s="121"/>
      <c r="J12" s="121"/>
      <c r="K12" s="65" t="s">
        <v>19</v>
      </c>
      <c r="L12" s="152"/>
      <c r="M12" s="152"/>
    </row>
    <row r="13" spans="1:14">
      <c r="A13" s="17"/>
      <c r="B13" s="90"/>
      <c r="C13" s="1" t="s">
        <v>3</v>
      </c>
      <c r="G13" s="112"/>
      <c r="H13" s="121"/>
      <c r="I13" s="121"/>
      <c r="J13" s="121"/>
      <c r="K13" s="65" t="s">
        <v>4</v>
      </c>
      <c r="L13" s="152"/>
      <c r="M13" s="152"/>
    </row>
    <row r="14" spans="1:14">
      <c r="A14" s="17"/>
      <c r="B14" s="91"/>
      <c r="C14" s="1" t="s">
        <v>25</v>
      </c>
      <c r="G14" s="112"/>
      <c r="H14" s="121"/>
      <c r="I14" s="121"/>
      <c r="J14" s="121"/>
      <c r="K14" s="65" t="s">
        <v>35</v>
      </c>
      <c r="L14" s="152"/>
      <c r="M14" s="152"/>
    </row>
    <row r="15" spans="1:14">
      <c r="A15" s="17"/>
      <c r="B15" s="133"/>
      <c r="G15" s="16"/>
      <c r="H15" s="10"/>
      <c r="I15" s="10"/>
      <c r="J15" s="10"/>
      <c r="K15" s="10"/>
      <c r="L15" s="10"/>
      <c r="M15" s="10"/>
    </row>
    <row r="16" spans="1:14" ht="53.5" customHeight="1">
      <c r="B16" s="92" t="s">
        <v>31</v>
      </c>
      <c r="C16" s="98" t="s">
        <v>13</v>
      </c>
      <c r="D16" s="92" t="s">
        <v>30</v>
      </c>
      <c r="E16" s="105" t="s">
        <v>18</v>
      </c>
      <c r="F16" s="107" t="s">
        <v>41</v>
      </c>
      <c r="G16" s="107" t="s">
        <v>23</v>
      </c>
      <c r="H16" s="146" t="s">
        <v>69</v>
      </c>
      <c r="I16" s="146" t="s">
        <v>68</v>
      </c>
      <c r="J16" s="146" t="s">
        <v>70</v>
      </c>
      <c r="K16" s="146" t="s">
        <v>61</v>
      </c>
      <c r="L16" s="146" t="s">
        <v>67</v>
      </c>
      <c r="M16" s="92" t="s">
        <v>38</v>
      </c>
    </row>
    <row r="17" spans="2:13">
      <c r="B17" s="93">
        <v>1</v>
      </c>
      <c r="C17" s="45"/>
      <c r="D17" s="45"/>
      <c r="E17" s="45"/>
      <c r="F17" s="142"/>
      <c r="G17" s="61">
        <f t="shared" ref="G17:G31" si="0">ROUNDDOWN(F17/4*3,-3)</f>
        <v>0</v>
      </c>
      <c r="H17" s="61">
        <f t="shared" ref="H17:H31" si="1">IF(E17="１名以上10名以下",1000000)+IF(E17="11名以上20名以下",1500000)+IF(E17="21名以上30名以下",2000000)+IF(E17="31名以上",2500000)</f>
        <v>0</v>
      </c>
      <c r="I17" s="147"/>
      <c r="J17" s="148">
        <f t="shared" ref="J17:J31" si="2">COUNTIF(I17,"〇")*2500000</f>
        <v>0</v>
      </c>
      <c r="K17" s="147"/>
      <c r="L17" s="148">
        <f t="shared" ref="L17:L31" si="3">(MAX(H17,J17))+COUNTIF(K17,"〇")*50000</f>
        <v>0</v>
      </c>
      <c r="M17" s="148">
        <f t="shared" ref="M17:M31" si="4">MIN(G17,L17)</f>
        <v>0</v>
      </c>
    </row>
    <row r="18" spans="2:13">
      <c r="B18" s="93">
        <v>2</v>
      </c>
      <c r="C18" s="138"/>
      <c r="D18" s="45"/>
      <c r="E18" s="45"/>
      <c r="F18" s="143"/>
      <c r="G18" s="61">
        <f t="shared" si="0"/>
        <v>0</v>
      </c>
      <c r="H18" s="61">
        <f t="shared" si="1"/>
        <v>0</v>
      </c>
      <c r="I18" s="147"/>
      <c r="J18" s="148">
        <f t="shared" si="2"/>
        <v>0</v>
      </c>
      <c r="K18" s="147"/>
      <c r="L18" s="148">
        <f t="shared" si="3"/>
        <v>0</v>
      </c>
      <c r="M18" s="148">
        <f t="shared" si="4"/>
        <v>0</v>
      </c>
    </row>
    <row r="19" spans="2:13">
      <c r="B19" s="93">
        <v>3</v>
      </c>
      <c r="C19" s="138"/>
      <c r="D19" s="45"/>
      <c r="E19" s="45"/>
      <c r="F19" s="143"/>
      <c r="G19" s="61">
        <f t="shared" si="0"/>
        <v>0</v>
      </c>
      <c r="H19" s="61">
        <f t="shared" si="1"/>
        <v>0</v>
      </c>
      <c r="I19" s="147"/>
      <c r="J19" s="148">
        <f t="shared" si="2"/>
        <v>0</v>
      </c>
      <c r="K19" s="147"/>
      <c r="L19" s="148">
        <f t="shared" si="3"/>
        <v>0</v>
      </c>
      <c r="M19" s="148">
        <f t="shared" si="4"/>
        <v>0</v>
      </c>
    </row>
    <row r="20" spans="2:13">
      <c r="B20" s="93">
        <v>4</v>
      </c>
      <c r="C20" s="138"/>
      <c r="D20" s="45"/>
      <c r="E20" s="45"/>
      <c r="F20" s="143"/>
      <c r="G20" s="61">
        <f t="shared" si="0"/>
        <v>0</v>
      </c>
      <c r="H20" s="61">
        <f t="shared" si="1"/>
        <v>0</v>
      </c>
      <c r="I20" s="147"/>
      <c r="J20" s="148">
        <f t="shared" si="2"/>
        <v>0</v>
      </c>
      <c r="K20" s="147"/>
      <c r="L20" s="148">
        <f t="shared" si="3"/>
        <v>0</v>
      </c>
      <c r="M20" s="148">
        <f t="shared" si="4"/>
        <v>0</v>
      </c>
    </row>
    <row r="21" spans="2:13">
      <c r="B21" s="93">
        <v>5</v>
      </c>
      <c r="C21" s="138"/>
      <c r="D21" s="45"/>
      <c r="E21" s="45"/>
      <c r="F21" s="143"/>
      <c r="G21" s="61">
        <f t="shared" si="0"/>
        <v>0</v>
      </c>
      <c r="H21" s="61">
        <f t="shared" si="1"/>
        <v>0</v>
      </c>
      <c r="I21" s="147"/>
      <c r="J21" s="148">
        <f t="shared" si="2"/>
        <v>0</v>
      </c>
      <c r="K21" s="147"/>
      <c r="L21" s="148">
        <f t="shared" si="3"/>
        <v>0</v>
      </c>
      <c r="M21" s="148">
        <f t="shared" si="4"/>
        <v>0</v>
      </c>
    </row>
    <row r="22" spans="2:13">
      <c r="B22" s="93">
        <v>6</v>
      </c>
      <c r="C22" s="138"/>
      <c r="D22" s="45"/>
      <c r="E22" s="45"/>
      <c r="F22" s="143"/>
      <c r="G22" s="61">
        <f t="shared" si="0"/>
        <v>0</v>
      </c>
      <c r="H22" s="61">
        <f t="shared" si="1"/>
        <v>0</v>
      </c>
      <c r="I22" s="147"/>
      <c r="J22" s="148">
        <f t="shared" si="2"/>
        <v>0</v>
      </c>
      <c r="K22" s="147"/>
      <c r="L22" s="148">
        <f t="shared" si="3"/>
        <v>0</v>
      </c>
      <c r="M22" s="148">
        <f t="shared" si="4"/>
        <v>0</v>
      </c>
    </row>
    <row r="23" spans="2:13">
      <c r="B23" s="93">
        <v>7</v>
      </c>
      <c r="C23" s="138"/>
      <c r="D23" s="45"/>
      <c r="E23" s="45"/>
      <c r="F23" s="143"/>
      <c r="G23" s="61">
        <f t="shared" si="0"/>
        <v>0</v>
      </c>
      <c r="H23" s="61">
        <f t="shared" si="1"/>
        <v>0</v>
      </c>
      <c r="I23" s="147"/>
      <c r="J23" s="148">
        <f t="shared" si="2"/>
        <v>0</v>
      </c>
      <c r="K23" s="147"/>
      <c r="L23" s="148">
        <f t="shared" si="3"/>
        <v>0</v>
      </c>
      <c r="M23" s="148">
        <f t="shared" si="4"/>
        <v>0</v>
      </c>
    </row>
    <row r="24" spans="2:13">
      <c r="B24" s="93">
        <v>8</v>
      </c>
      <c r="C24" s="138"/>
      <c r="D24" s="45"/>
      <c r="E24" s="45"/>
      <c r="F24" s="143"/>
      <c r="G24" s="61">
        <f t="shared" si="0"/>
        <v>0</v>
      </c>
      <c r="H24" s="61">
        <f t="shared" si="1"/>
        <v>0</v>
      </c>
      <c r="I24" s="147"/>
      <c r="J24" s="148">
        <f t="shared" si="2"/>
        <v>0</v>
      </c>
      <c r="K24" s="147"/>
      <c r="L24" s="148">
        <f t="shared" si="3"/>
        <v>0</v>
      </c>
      <c r="M24" s="148">
        <f t="shared" si="4"/>
        <v>0</v>
      </c>
    </row>
    <row r="25" spans="2:13">
      <c r="B25" s="93">
        <v>9</v>
      </c>
      <c r="C25" s="138"/>
      <c r="D25" s="45"/>
      <c r="E25" s="45"/>
      <c r="F25" s="143"/>
      <c r="G25" s="61">
        <f t="shared" si="0"/>
        <v>0</v>
      </c>
      <c r="H25" s="61">
        <f t="shared" si="1"/>
        <v>0</v>
      </c>
      <c r="I25" s="147"/>
      <c r="J25" s="148">
        <f t="shared" si="2"/>
        <v>0</v>
      </c>
      <c r="K25" s="147"/>
      <c r="L25" s="148">
        <f t="shared" si="3"/>
        <v>0</v>
      </c>
      <c r="M25" s="148">
        <f t="shared" si="4"/>
        <v>0</v>
      </c>
    </row>
    <row r="26" spans="2:13">
      <c r="B26" s="93">
        <v>10</v>
      </c>
      <c r="C26" s="138"/>
      <c r="D26" s="45"/>
      <c r="E26" s="45"/>
      <c r="F26" s="143"/>
      <c r="G26" s="61">
        <f t="shared" si="0"/>
        <v>0</v>
      </c>
      <c r="H26" s="61">
        <f t="shared" si="1"/>
        <v>0</v>
      </c>
      <c r="I26" s="147"/>
      <c r="J26" s="148">
        <f t="shared" si="2"/>
        <v>0</v>
      </c>
      <c r="K26" s="147"/>
      <c r="L26" s="148">
        <f t="shared" si="3"/>
        <v>0</v>
      </c>
      <c r="M26" s="148">
        <f t="shared" si="4"/>
        <v>0</v>
      </c>
    </row>
    <row r="27" spans="2:13">
      <c r="B27" s="93">
        <v>11</v>
      </c>
      <c r="C27" s="138"/>
      <c r="D27" s="45"/>
      <c r="E27" s="45"/>
      <c r="F27" s="143"/>
      <c r="G27" s="61">
        <f t="shared" si="0"/>
        <v>0</v>
      </c>
      <c r="H27" s="61">
        <f t="shared" si="1"/>
        <v>0</v>
      </c>
      <c r="I27" s="147"/>
      <c r="J27" s="148">
        <f t="shared" si="2"/>
        <v>0</v>
      </c>
      <c r="K27" s="147"/>
      <c r="L27" s="148">
        <f t="shared" si="3"/>
        <v>0</v>
      </c>
      <c r="M27" s="148">
        <f t="shared" si="4"/>
        <v>0</v>
      </c>
    </row>
    <row r="28" spans="2:13">
      <c r="B28" s="93">
        <v>12</v>
      </c>
      <c r="C28" s="138"/>
      <c r="D28" s="45"/>
      <c r="E28" s="45"/>
      <c r="F28" s="143"/>
      <c r="G28" s="61">
        <f t="shared" si="0"/>
        <v>0</v>
      </c>
      <c r="H28" s="61">
        <f t="shared" si="1"/>
        <v>0</v>
      </c>
      <c r="I28" s="147"/>
      <c r="J28" s="148">
        <f t="shared" si="2"/>
        <v>0</v>
      </c>
      <c r="K28" s="147"/>
      <c r="L28" s="148">
        <f t="shared" si="3"/>
        <v>0</v>
      </c>
      <c r="M28" s="148">
        <f t="shared" si="4"/>
        <v>0</v>
      </c>
    </row>
    <row r="29" spans="2:13">
      <c r="B29" s="93">
        <v>13</v>
      </c>
      <c r="C29" s="138"/>
      <c r="D29" s="45"/>
      <c r="E29" s="45"/>
      <c r="F29" s="143"/>
      <c r="G29" s="61">
        <f t="shared" si="0"/>
        <v>0</v>
      </c>
      <c r="H29" s="61">
        <f t="shared" si="1"/>
        <v>0</v>
      </c>
      <c r="I29" s="147"/>
      <c r="J29" s="148">
        <f t="shared" si="2"/>
        <v>0</v>
      </c>
      <c r="K29" s="147"/>
      <c r="L29" s="148">
        <f t="shared" si="3"/>
        <v>0</v>
      </c>
      <c r="M29" s="148">
        <f t="shared" si="4"/>
        <v>0</v>
      </c>
    </row>
    <row r="30" spans="2:13">
      <c r="B30" s="93">
        <v>14</v>
      </c>
      <c r="C30" s="138"/>
      <c r="D30" s="45"/>
      <c r="E30" s="45"/>
      <c r="F30" s="143"/>
      <c r="G30" s="61">
        <f t="shared" si="0"/>
        <v>0</v>
      </c>
      <c r="H30" s="61">
        <f t="shared" si="1"/>
        <v>0</v>
      </c>
      <c r="I30" s="147"/>
      <c r="J30" s="148">
        <f t="shared" si="2"/>
        <v>0</v>
      </c>
      <c r="K30" s="147"/>
      <c r="L30" s="148">
        <f t="shared" si="3"/>
        <v>0</v>
      </c>
      <c r="M30" s="148">
        <f t="shared" si="4"/>
        <v>0</v>
      </c>
    </row>
    <row r="31" spans="2:13" ht="19.5">
      <c r="B31" s="134">
        <v>15</v>
      </c>
      <c r="C31" s="139"/>
      <c r="D31" s="45"/>
      <c r="E31" s="141"/>
      <c r="F31" s="144"/>
      <c r="G31" s="61">
        <f t="shared" si="0"/>
        <v>0</v>
      </c>
      <c r="H31" s="61">
        <f t="shared" si="1"/>
        <v>0</v>
      </c>
      <c r="I31" s="147"/>
      <c r="J31" s="148">
        <f t="shared" si="2"/>
        <v>0</v>
      </c>
      <c r="K31" s="147"/>
      <c r="L31" s="148">
        <f t="shared" si="3"/>
        <v>0</v>
      </c>
      <c r="M31" s="148">
        <f t="shared" si="4"/>
        <v>0</v>
      </c>
    </row>
    <row r="32" spans="2:13" ht="19.5">
      <c r="B32" s="94" t="s">
        <v>22</v>
      </c>
      <c r="C32" s="101"/>
      <c r="D32" s="101"/>
      <c r="E32" s="101"/>
      <c r="F32" s="101"/>
      <c r="G32" s="101"/>
      <c r="H32" s="101"/>
      <c r="I32" s="101"/>
      <c r="J32" s="101"/>
      <c r="K32" s="101"/>
      <c r="L32" s="116"/>
      <c r="M32" s="157">
        <f>SUM(M17:M31)</f>
        <v>0</v>
      </c>
    </row>
    <row r="33" spans="1:13" s="1" customFormat="1" ht="11" customHeight="1">
      <c r="B33" s="95"/>
      <c r="C33" s="95"/>
      <c r="D33" s="95"/>
      <c r="E33" s="95"/>
      <c r="F33" s="111"/>
      <c r="G33" s="111"/>
      <c r="H33" s="95"/>
      <c r="I33" s="95"/>
      <c r="J33" s="95"/>
      <c r="K33" s="95"/>
      <c r="L33" s="95"/>
      <c r="M33" s="95"/>
    </row>
    <row r="34" spans="1:13">
      <c r="A34" s="17"/>
      <c r="K34" s="149" t="s">
        <v>53</v>
      </c>
      <c r="L34" s="153"/>
      <c r="M34" s="158"/>
    </row>
    <row r="35" spans="1:13">
      <c r="A35" s="17"/>
      <c r="K35" s="150"/>
      <c r="L35" s="14"/>
      <c r="M35" s="159"/>
    </row>
    <row r="36" spans="1:13">
      <c r="K36" s="151"/>
      <c r="L36" s="154"/>
      <c r="M36" s="160"/>
    </row>
    <row r="37" spans="1:13">
      <c r="G37" s="1"/>
    </row>
    <row r="38" spans="1:13">
      <c r="G38" s="1"/>
    </row>
    <row r="39" spans="1:13">
      <c r="G39" s="1"/>
    </row>
    <row r="44" spans="1:13">
      <c r="A44" s="88"/>
    </row>
    <row r="45" spans="1:13">
      <c r="A45" s="88"/>
      <c r="E45" s="106"/>
    </row>
  </sheetData>
  <mergeCells count="11">
    <mergeCell ref="A1:M1"/>
    <mergeCell ref="B4:M4"/>
    <mergeCell ref="B7:M7"/>
    <mergeCell ref="B8:M8"/>
    <mergeCell ref="B9:M9"/>
    <mergeCell ref="L11:M11"/>
    <mergeCell ref="L12:M12"/>
    <mergeCell ref="L13:M13"/>
    <mergeCell ref="L14:M14"/>
    <mergeCell ref="B32:L32"/>
    <mergeCell ref="K34:M36"/>
  </mergeCells>
  <phoneticPr fontId="2"/>
  <conditionalFormatting sqref="I17:M31">
    <cfRule type="cellIs" dxfId="13" priority="1" operator="equal">
      <formula>0</formula>
    </cfRule>
  </conditionalFormatting>
  <dataValidations count="1">
    <dataValidation type="list" allowBlank="1" showDropDown="0" showInputMessage="1" showErrorMessage="1" sqref="K17:K31 I17:I31">
      <formula1>"〇"</formula1>
    </dataValidation>
  </dataValidations>
  <printOptions horizontalCentered="1" verticalCentered="1"/>
  <pageMargins left="0.7" right="0.7" top="0.75" bottom="0.75" header="0.3" footer="0.3"/>
  <pageSetup paperSize="9" scale="38" fitToWidth="1" fitToHeight="1" orientation="portrait" usePrinterDefaults="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選択肢!$E$2:$E$5</xm:f>
          </x14:formula1>
          <xm:sqref>E17:E31</xm:sqref>
        </x14:dataValidation>
        <x14:dataValidation type="list" allowBlank="1" showDropDown="0" showInputMessage="1" showErrorMessage="1">
          <x14:formula1>
            <xm:f>選択肢!$A$2:$A$64</xm:f>
          </x14:formula1>
          <xm:sqref>D17:D31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O31"/>
  <sheetViews>
    <sheetView view="pageBreakPreview" zoomScaleSheetLayoutView="100" workbookViewId="0">
      <selection activeCell="D15" sqref="D15"/>
    </sheetView>
  </sheetViews>
  <sheetFormatPr defaultColWidth="9" defaultRowHeight="18.75"/>
  <cols>
    <col min="1" max="1" width="3.625" style="1" customWidth="1"/>
    <col min="2" max="2" width="7.125" style="1" customWidth="1"/>
    <col min="3" max="3" width="17.08203125" style="1" customWidth="1"/>
    <col min="4" max="4" width="35.625" style="16" customWidth="1"/>
    <col min="5" max="5" width="14.796875" style="1" customWidth="1"/>
    <col min="6" max="6" width="16.09765625" style="18" customWidth="1"/>
    <col min="7" max="7" width="17.69921875" style="18" customWidth="1"/>
    <col min="8" max="10" width="17.75" style="1" bestFit="1" customWidth="1"/>
    <col min="11" max="12" width="13.5" style="1" customWidth="1"/>
    <col min="13" max="13" width="15.83203125" style="1" customWidth="1"/>
    <col min="14" max="14" width="3.625" style="1" customWidth="1"/>
    <col min="15" max="16384" width="9" style="1"/>
  </cols>
  <sheetData>
    <row r="1" spans="1:15" s="1" customFormat="1" ht="24.75">
      <c r="A1" s="162" t="s">
        <v>63</v>
      </c>
      <c r="B1" s="163"/>
      <c r="C1" s="164" t="s">
        <v>76</v>
      </c>
      <c r="D1" s="166"/>
      <c r="E1" s="166"/>
      <c r="F1" s="166"/>
      <c r="G1" s="166"/>
      <c r="H1" s="166"/>
      <c r="I1" s="166"/>
      <c r="J1" s="166"/>
      <c r="K1" s="166"/>
      <c r="L1" s="166"/>
      <c r="M1" s="96"/>
      <c r="N1" s="96"/>
      <c r="O1" s="96"/>
    </row>
    <row r="2" spans="1:15" s="1" customFormat="1" ht="18.75" customHeight="1">
      <c r="A2" s="87"/>
      <c r="B2" s="87"/>
      <c r="C2" s="103"/>
      <c r="D2" s="103"/>
      <c r="E2" s="103"/>
      <c r="F2" s="103"/>
      <c r="G2" s="103"/>
      <c r="H2" s="103"/>
      <c r="I2" s="103"/>
      <c r="J2" s="103"/>
      <c r="K2" s="103"/>
      <c r="L2" s="103"/>
      <c r="M2" s="97"/>
      <c r="N2" s="97"/>
      <c r="O2" s="97"/>
    </row>
    <row r="3" spans="1:15">
      <c r="G3" s="112"/>
      <c r="H3" s="121"/>
      <c r="I3" s="121"/>
      <c r="J3" s="121"/>
      <c r="K3" s="65" t="s">
        <v>29</v>
      </c>
      <c r="L3" s="113" t="s">
        <v>40</v>
      </c>
      <c r="M3" s="118"/>
    </row>
    <row r="4" spans="1:15">
      <c r="B4" s="1" t="s">
        <v>66</v>
      </c>
      <c r="G4" s="112"/>
      <c r="H4" s="121"/>
      <c r="I4" s="121"/>
      <c r="J4" s="121"/>
      <c r="K4" s="65" t="s">
        <v>19</v>
      </c>
      <c r="L4" s="113" t="s">
        <v>39</v>
      </c>
      <c r="M4" s="118"/>
    </row>
    <row r="5" spans="1:15">
      <c r="A5" s="17"/>
      <c r="B5" s="90"/>
      <c r="C5" s="1" t="s">
        <v>3</v>
      </c>
      <c r="G5" s="112"/>
      <c r="H5" s="121"/>
      <c r="I5" s="121"/>
      <c r="J5" s="121"/>
      <c r="K5" s="65" t="s">
        <v>4</v>
      </c>
      <c r="L5" s="113" t="s">
        <v>46</v>
      </c>
      <c r="M5" s="118"/>
    </row>
    <row r="6" spans="1:15">
      <c r="A6" s="17"/>
      <c r="B6" s="91"/>
      <c r="C6" s="1" t="s">
        <v>25</v>
      </c>
      <c r="G6" s="112"/>
      <c r="H6" s="121"/>
      <c r="I6" s="121"/>
      <c r="J6" s="121"/>
      <c r="K6" s="65" t="s">
        <v>35</v>
      </c>
      <c r="L6" s="114" t="s">
        <v>20</v>
      </c>
      <c r="M6" s="118"/>
    </row>
    <row r="7" spans="1:15">
      <c r="A7" s="17"/>
      <c r="B7" s="133"/>
      <c r="G7" s="16"/>
      <c r="H7" s="10"/>
      <c r="I7" s="10"/>
      <c r="J7" s="10"/>
      <c r="K7" s="10"/>
      <c r="L7" s="10"/>
      <c r="M7" s="10"/>
    </row>
    <row r="8" spans="1:15" ht="53.5" customHeight="1">
      <c r="B8" s="92" t="s">
        <v>31</v>
      </c>
      <c r="C8" s="98" t="s">
        <v>13</v>
      </c>
      <c r="D8" s="92" t="s">
        <v>30</v>
      </c>
      <c r="E8" s="105" t="s">
        <v>18</v>
      </c>
      <c r="F8" s="107" t="s">
        <v>41</v>
      </c>
      <c r="G8" s="107" t="s">
        <v>23</v>
      </c>
      <c r="H8" s="146" t="s">
        <v>69</v>
      </c>
      <c r="I8" s="146" t="s">
        <v>68</v>
      </c>
      <c r="J8" s="146" t="s">
        <v>70</v>
      </c>
      <c r="K8" s="146" t="s">
        <v>61</v>
      </c>
      <c r="L8" s="146" t="s">
        <v>67</v>
      </c>
      <c r="M8" s="92" t="s">
        <v>38</v>
      </c>
    </row>
    <row r="9" spans="1:15">
      <c r="B9" s="93">
        <v>1</v>
      </c>
      <c r="C9" s="99" t="s">
        <v>42</v>
      </c>
      <c r="D9" s="99" t="s">
        <v>102</v>
      </c>
      <c r="E9" s="99" t="s">
        <v>32</v>
      </c>
      <c r="F9" s="168">
        <v>1000000</v>
      </c>
      <c r="G9" s="61">
        <f t="shared" ref="G9:G23" si="0">ROUNDDOWN(F9/4*3,-3)</f>
        <v>750000</v>
      </c>
      <c r="H9" s="61">
        <f t="shared" ref="H9:H23" si="1">IF(E9="１名以上10名以下",1000000)+IF(E9="11名以上20名以下",1500000)+IF(E9="21名以上30名以下",2000000)+IF(E9="31名以上",2500000)</f>
        <v>1500000</v>
      </c>
      <c r="I9" s="171"/>
      <c r="J9" s="148">
        <f t="shared" ref="J9:J23" si="2">COUNTIF(I9,"〇")*2500000</f>
        <v>0</v>
      </c>
      <c r="K9" s="171"/>
      <c r="L9" s="148">
        <f t="shared" ref="L9:L23" si="3">(MAX(H9,J9))+COUNTIF(K9,"〇")*50000</f>
        <v>1500000</v>
      </c>
      <c r="M9" s="148">
        <f t="shared" ref="M9:M23" si="4">MIN(G9,L9)</f>
        <v>750000</v>
      </c>
    </row>
    <row r="10" spans="1:15">
      <c r="B10" s="93">
        <v>2</v>
      </c>
      <c r="C10" s="100" t="s">
        <v>52</v>
      </c>
      <c r="D10" s="99" t="s">
        <v>133</v>
      </c>
      <c r="E10" s="99" t="s">
        <v>45</v>
      </c>
      <c r="F10" s="169">
        <v>4000000</v>
      </c>
      <c r="G10" s="61">
        <f t="shared" si="0"/>
        <v>3000000</v>
      </c>
      <c r="H10" s="61">
        <f t="shared" si="1"/>
        <v>2500000</v>
      </c>
      <c r="I10" s="171"/>
      <c r="J10" s="148">
        <f t="shared" si="2"/>
        <v>0</v>
      </c>
      <c r="K10" s="171" t="s">
        <v>56</v>
      </c>
      <c r="L10" s="148">
        <f t="shared" si="3"/>
        <v>2550000</v>
      </c>
      <c r="M10" s="148">
        <f t="shared" si="4"/>
        <v>2550000</v>
      </c>
    </row>
    <row r="11" spans="1:15">
      <c r="B11" s="93">
        <v>3</v>
      </c>
      <c r="C11" s="100" t="s">
        <v>64</v>
      </c>
      <c r="D11" s="99" t="s">
        <v>120</v>
      </c>
      <c r="E11" s="99" t="s">
        <v>17</v>
      </c>
      <c r="F11" s="169">
        <v>3000000</v>
      </c>
      <c r="G11" s="61">
        <f t="shared" si="0"/>
        <v>2250000</v>
      </c>
      <c r="H11" s="61">
        <f t="shared" si="1"/>
        <v>2000000</v>
      </c>
      <c r="I11" s="171" t="s">
        <v>56</v>
      </c>
      <c r="J11" s="148">
        <f t="shared" si="2"/>
        <v>2500000</v>
      </c>
      <c r="K11" s="171"/>
      <c r="L11" s="148">
        <f t="shared" si="3"/>
        <v>2500000</v>
      </c>
      <c r="M11" s="148">
        <f t="shared" si="4"/>
        <v>2250000</v>
      </c>
    </row>
    <row r="12" spans="1:15">
      <c r="B12" s="93">
        <v>4</v>
      </c>
      <c r="C12" s="100"/>
      <c r="D12" s="99"/>
      <c r="E12" s="99"/>
      <c r="F12" s="169"/>
      <c r="G12" s="61">
        <f t="shared" si="0"/>
        <v>0</v>
      </c>
      <c r="H12" s="61">
        <f t="shared" si="1"/>
        <v>0</v>
      </c>
      <c r="I12" s="147"/>
      <c r="J12" s="148">
        <f t="shared" si="2"/>
        <v>0</v>
      </c>
      <c r="K12" s="171"/>
      <c r="L12" s="148">
        <f t="shared" si="3"/>
        <v>0</v>
      </c>
      <c r="M12" s="148">
        <f t="shared" si="4"/>
        <v>0</v>
      </c>
    </row>
    <row r="13" spans="1:15">
      <c r="B13" s="93">
        <v>5</v>
      </c>
      <c r="C13" s="100"/>
      <c r="D13" s="99"/>
      <c r="E13" s="99"/>
      <c r="F13" s="169"/>
      <c r="G13" s="61">
        <f t="shared" si="0"/>
        <v>0</v>
      </c>
      <c r="H13" s="61">
        <f t="shared" si="1"/>
        <v>0</v>
      </c>
      <c r="I13" s="147"/>
      <c r="J13" s="148">
        <f t="shared" si="2"/>
        <v>0</v>
      </c>
      <c r="K13" s="147"/>
      <c r="L13" s="148">
        <f t="shared" si="3"/>
        <v>0</v>
      </c>
      <c r="M13" s="148">
        <f t="shared" si="4"/>
        <v>0</v>
      </c>
    </row>
    <row r="14" spans="1:15">
      <c r="B14" s="93">
        <v>6</v>
      </c>
      <c r="C14" s="100"/>
      <c r="D14" s="99"/>
      <c r="E14" s="99"/>
      <c r="F14" s="169"/>
      <c r="G14" s="61">
        <f t="shared" si="0"/>
        <v>0</v>
      </c>
      <c r="H14" s="61">
        <f t="shared" si="1"/>
        <v>0</v>
      </c>
      <c r="I14" s="147"/>
      <c r="J14" s="148">
        <f t="shared" si="2"/>
        <v>0</v>
      </c>
      <c r="K14" s="147"/>
      <c r="L14" s="148">
        <f t="shared" si="3"/>
        <v>0</v>
      </c>
      <c r="M14" s="148">
        <f t="shared" si="4"/>
        <v>0</v>
      </c>
    </row>
    <row r="15" spans="1:15">
      <c r="B15" s="93">
        <v>7</v>
      </c>
      <c r="C15" s="100"/>
      <c r="D15" s="99"/>
      <c r="E15" s="99"/>
      <c r="F15" s="169"/>
      <c r="G15" s="61">
        <f t="shared" si="0"/>
        <v>0</v>
      </c>
      <c r="H15" s="61">
        <f t="shared" si="1"/>
        <v>0</v>
      </c>
      <c r="I15" s="147"/>
      <c r="J15" s="148">
        <f t="shared" si="2"/>
        <v>0</v>
      </c>
      <c r="K15" s="147"/>
      <c r="L15" s="148">
        <f t="shared" si="3"/>
        <v>0</v>
      </c>
      <c r="M15" s="148">
        <f t="shared" si="4"/>
        <v>0</v>
      </c>
    </row>
    <row r="16" spans="1:15">
      <c r="B16" s="93">
        <v>8</v>
      </c>
      <c r="C16" s="100"/>
      <c r="D16" s="99"/>
      <c r="E16" s="99"/>
      <c r="F16" s="169"/>
      <c r="G16" s="61">
        <f t="shared" si="0"/>
        <v>0</v>
      </c>
      <c r="H16" s="61">
        <f t="shared" si="1"/>
        <v>0</v>
      </c>
      <c r="I16" s="147"/>
      <c r="J16" s="148">
        <f t="shared" si="2"/>
        <v>0</v>
      </c>
      <c r="K16" s="147"/>
      <c r="L16" s="148">
        <f t="shared" si="3"/>
        <v>0</v>
      </c>
      <c r="M16" s="148">
        <f t="shared" si="4"/>
        <v>0</v>
      </c>
    </row>
    <row r="17" spans="1:13">
      <c r="B17" s="93">
        <v>9</v>
      </c>
      <c r="C17" s="100"/>
      <c r="D17" s="99"/>
      <c r="E17" s="99"/>
      <c r="F17" s="169"/>
      <c r="G17" s="61">
        <f t="shared" si="0"/>
        <v>0</v>
      </c>
      <c r="H17" s="61">
        <f t="shared" si="1"/>
        <v>0</v>
      </c>
      <c r="I17" s="147"/>
      <c r="J17" s="148">
        <f t="shared" si="2"/>
        <v>0</v>
      </c>
      <c r="K17" s="147"/>
      <c r="L17" s="148">
        <f t="shared" si="3"/>
        <v>0</v>
      </c>
      <c r="M17" s="148">
        <f t="shared" si="4"/>
        <v>0</v>
      </c>
    </row>
    <row r="18" spans="1:13">
      <c r="B18" s="93">
        <v>10</v>
      </c>
      <c r="C18" s="100"/>
      <c r="D18" s="99"/>
      <c r="E18" s="99"/>
      <c r="F18" s="169"/>
      <c r="G18" s="61">
        <f t="shared" si="0"/>
        <v>0</v>
      </c>
      <c r="H18" s="61">
        <f t="shared" si="1"/>
        <v>0</v>
      </c>
      <c r="I18" s="147"/>
      <c r="J18" s="148">
        <f t="shared" si="2"/>
        <v>0</v>
      </c>
      <c r="K18" s="147"/>
      <c r="L18" s="148">
        <f t="shared" si="3"/>
        <v>0</v>
      </c>
      <c r="M18" s="148">
        <f t="shared" si="4"/>
        <v>0</v>
      </c>
    </row>
    <row r="19" spans="1:13">
      <c r="B19" s="93">
        <v>11</v>
      </c>
      <c r="C19" s="100"/>
      <c r="D19" s="99"/>
      <c r="E19" s="99"/>
      <c r="F19" s="169"/>
      <c r="G19" s="61">
        <f t="shared" si="0"/>
        <v>0</v>
      </c>
      <c r="H19" s="61">
        <f t="shared" si="1"/>
        <v>0</v>
      </c>
      <c r="I19" s="147"/>
      <c r="J19" s="148">
        <f t="shared" si="2"/>
        <v>0</v>
      </c>
      <c r="K19" s="147"/>
      <c r="L19" s="148">
        <f t="shared" si="3"/>
        <v>0</v>
      </c>
      <c r="M19" s="148">
        <f t="shared" si="4"/>
        <v>0</v>
      </c>
    </row>
    <row r="20" spans="1:13">
      <c r="B20" s="93">
        <v>12</v>
      </c>
      <c r="C20" s="100"/>
      <c r="D20" s="99"/>
      <c r="E20" s="99"/>
      <c r="F20" s="169"/>
      <c r="G20" s="61">
        <f t="shared" si="0"/>
        <v>0</v>
      </c>
      <c r="H20" s="61">
        <f t="shared" si="1"/>
        <v>0</v>
      </c>
      <c r="I20" s="147"/>
      <c r="J20" s="148">
        <f t="shared" si="2"/>
        <v>0</v>
      </c>
      <c r="K20" s="147"/>
      <c r="L20" s="148">
        <f t="shared" si="3"/>
        <v>0</v>
      </c>
      <c r="M20" s="148">
        <f t="shared" si="4"/>
        <v>0</v>
      </c>
    </row>
    <row r="21" spans="1:13">
      <c r="B21" s="93">
        <v>13</v>
      </c>
      <c r="C21" s="100"/>
      <c r="D21" s="99"/>
      <c r="E21" s="99"/>
      <c r="F21" s="169"/>
      <c r="G21" s="61">
        <f t="shared" si="0"/>
        <v>0</v>
      </c>
      <c r="H21" s="61">
        <f t="shared" si="1"/>
        <v>0</v>
      </c>
      <c r="I21" s="147"/>
      <c r="J21" s="148">
        <f t="shared" si="2"/>
        <v>0</v>
      </c>
      <c r="K21" s="147"/>
      <c r="L21" s="148">
        <f t="shared" si="3"/>
        <v>0</v>
      </c>
      <c r="M21" s="148">
        <f t="shared" si="4"/>
        <v>0</v>
      </c>
    </row>
    <row r="22" spans="1:13">
      <c r="B22" s="93">
        <v>14</v>
      </c>
      <c r="C22" s="100"/>
      <c r="D22" s="99"/>
      <c r="E22" s="99"/>
      <c r="F22" s="169"/>
      <c r="G22" s="61">
        <f t="shared" si="0"/>
        <v>0</v>
      </c>
      <c r="H22" s="61">
        <f t="shared" si="1"/>
        <v>0</v>
      </c>
      <c r="I22" s="147"/>
      <c r="J22" s="148">
        <f t="shared" si="2"/>
        <v>0</v>
      </c>
      <c r="K22" s="147"/>
      <c r="L22" s="148">
        <f t="shared" si="3"/>
        <v>0</v>
      </c>
      <c r="M22" s="148">
        <f t="shared" si="4"/>
        <v>0</v>
      </c>
    </row>
    <row r="23" spans="1:13" ht="19.5">
      <c r="B23" s="134">
        <v>15</v>
      </c>
      <c r="C23" s="165"/>
      <c r="D23" s="99"/>
      <c r="E23" s="167"/>
      <c r="F23" s="170"/>
      <c r="G23" s="61">
        <f t="shared" si="0"/>
        <v>0</v>
      </c>
      <c r="H23" s="61">
        <f t="shared" si="1"/>
        <v>0</v>
      </c>
      <c r="I23" s="147"/>
      <c r="J23" s="148">
        <f t="shared" si="2"/>
        <v>0</v>
      </c>
      <c r="K23" s="147"/>
      <c r="L23" s="148">
        <f t="shared" si="3"/>
        <v>0</v>
      </c>
      <c r="M23" s="148">
        <f t="shared" si="4"/>
        <v>0</v>
      </c>
    </row>
    <row r="24" spans="1:13" ht="19.5">
      <c r="B24" s="94" t="s">
        <v>22</v>
      </c>
      <c r="C24" s="101"/>
      <c r="D24" s="101"/>
      <c r="E24" s="101"/>
      <c r="F24" s="101"/>
      <c r="G24" s="101"/>
      <c r="H24" s="101"/>
      <c r="I24" s="101"/>
      <c r="J24" s="101"/>
      <c r="K24" s="101"/>
      <c r="L24" s="116"/>
      <c r="M24" s="172">
        <f>SUM(M9:M23)</f>
        <v>5550000</v>
      </c>
    </row>
    <row r="25" spans="1:13">
      <c r="G25" s="1"/>
    </row>
    <row r="30" spans="1:13">
      <c r="A30" s="88"/>
    </row>
    <row r="31" spans="1:13">
      <c r="A31" s="88"/>
      <c r="E31" s="106"/>
    </row>
  </sheetData>
  <sheetProtection password="CC2F" sheet="1" objects="1" scenarios="1" selectLockedCells="1" selectUnlockedCells="1"/>
  <mergeCells count="7">
    <mergeCell ref="A1:B1"/>
    <mergeCell ref="C1:L1"/>
    <mergeCell ref="L3:M3"/>
    <mergeCell ref="L4:M4"/>
    <mergeCell ref="L5:M5"/>
    <mergeCell ref="L6:M6"/>
    <mergeCell ref="B24:L24"/>
  </mergeCells>
  <phoneticPr fontId="2"/>
  <conditionalFormatting sqref="I9:M23">
    <cfRule type="cellIs" dxfId="12" priority="1" operator="equal">
      <formula>0</formula>
    </cfRule>
  </conditionalFormatting>
  <dataValidations count="1">
    <dataValidation type="list" allowBlank="1" showDropDown="0" showInputMessage="1" showErrorMessage="1" sqref="K9:K23 I9:I23">
      <formula1>"〇"</formula1>
    </dataValidation>
  </dataValidations>
  <hyperlinks>
    <hyperlink ref="L6" r:id="rId1"/>
  </hyperlinks>
  <printOptions horizontalCentered="1" verticalCentered="1"/>
  <pageMargins left="0.7" right="0.7" top="0.75" bottom="0.75" header="0.3" footer="0.3"/>
  <pageSetup paperSize="9" scale="38" fitToWidth="1" fitToHeight="1" orientation="portrait" usePrinterDefaults="1" r:id="rId2"/>
  <drawing r:id="rId3"/>
  <legacyDrawing r:id="rId4"/>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選択肢!$E$2:$E$5</xm:f>
          </x14:formula1>
          <xm:sqref>E9:E23</xm:sqref>
        </x14:dataValidation>
        <x14:dataValidation type="list" allowBlank="1" showDropDown="0" showInputMessage="1" showErrorMessage="1">
          <x14:formula1>
            <xm:f>選択肢!$A$2:$A$64</xm:f>
          </x14:formula1>
          <xm:sqref>D9:D23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L60"/>
  <sheetViews>
    <sheetView view="pageBreakPreview" zoomScaleSheetLayoutView="100" workbookViewId="0">
      <pane ySplit="1" topLeftCell="A35" activePane="bottomLeft" state="frozen"/>
      <selection pane="bottomLeft" activeCell="A2" sqref="A2:XFD2"/>
    </sheetView>
  </sheetViews>
  <sheetFormatPr defaultColWidth="9" defaultRowHeight="18.75"/>
  <cols>
    <col min="1" max="1" width="3.625" style="1" customWidth="1"/>
    <col min="2" max="2" width="6.5" style="1" customWidth="1"/>
    <col min="3" max="3" width="17.08203125" style="1" customWidth="1"/>
    <col min="4" max="4" width="35.625" style="16" customWidth="1"/>
    <col min="5" max="5" width="8.5" style="17" customWidth="1"/>
    <col min="6" max="6" width="8.5" style="1" customWidth="1"/>
    <col min="7" max="7" width="20.69921875" style="1" customWidth="1"/>
    <col min="8" max="8" width="15.8984375" style="18" customWidth="1"/>
    <col min="9" max="9" width="18.69921875" style="18" customWidth="1"/>
    <col min="10" max="10" width="13.59765625" style="1" customWidth="1"/>
    <col min="11" max="11" width="6.796875" style="1" customWidth="1"/>
    <col min="12" max="12" width="17.33203125" style="1" customWidth="1"/>
    <col min="13" max="13" width="3.625" style="1" customWidth="1"/>
    <col min="14" max="16384" width="9" style="1"/>
  </cols>
  <sheetData>
    <row r="1" spans="1:12" ht="35.25" customHeight="1">
      <c r="A1" s="123" t="s">
        <v>74</v>
      </c>
      <c r="B1" s="102"/>
      <c r="C1" s="102"/>
      <c r="D1" s="102"/>
      <c r="E1" s="102"/>
      <c r="F1" s="102"/>
      <c r="G1" s="102"/>
      <c r="H1" s="102"/>
      <c r="I1" s="102"/>
      <c r="J1" s="102"/>
      <c r="K1" s="102"/>
      <c r="L1" s="102"/>
    </row>
    <row r="2" spans="1:12" s="1" customFormat="1">
      <c r="A2" s="124"/>
      <c r="B2" s="124"/>
      <c r="C2" s="124"/>
      <c r="D2" s="124"/>
      <c r="E2" s="124"/>
      <c r="F2" s="124"/>
      <c r="G2" s="124"/>
      <c r="H2" s="124"/>
      <c r="I2" s="124"/>
      <c r="J2" s="124"/>
      <c r="K2" s="124"/>
      <c r="L2" s="124"/>
    </row>
    <row r="3" spans="1:12" ht="19.2" customHeight="1">
      <c r="A3" s="125"/>
      <c r="B3" s="125" t="s">
        <v>54</v>
      </c>
      <c r="C3" s="135"/>
      <c r="D3" s="135"/>
      <c r="E3" s="135"/>
      <c r="F3" s="135"/>
      <c r="G3" s="135"/>
      <c r="H3" s="135"/>
      <c r="I3" s="135"/>
      <c r="J3" s="135"/>
      <c r="K3" s="135"/>
      <c r="L3" s="135"/>
    </row>
    <row r="4" spans="1:12" s="1" customFormat="1" ht="74.25" customHeight="1">
      <c r="A4" s="126"/>
      <c r="B4" s="128" t="s">
        <v>55</v>
      </c>
      <c r="C4" s="136"/>
      <c r="D4" s="136"/>
      <c r="E4" s="136"/>
      <c r="F4" s="136"/>
      <c r="G4" s="136"/>
      <c r="H4" s="183"/>
      <c r="I4" s="183"/>
      <c r="J4" s="136"/>
      <c r="K4" s="136"/>
      <c r="L4" s="155"/>
    </row>
    <row r="5" spans="1:12" s="1" customFormat="1">
      <c r="A5" s="127"/>
      <c r="B5" s="6"/>
      <c r="C5" s="6"/>
      <c r="D5" s="6"/>
      <c r="E5" s="6"/>
      <c r="F5" s="6"/>
      <c r="G5" s="6"/>
      <c r="H5" s="184"/>
      <c r="I5" s="184"/>
      <c r="J5" s="6"/>
      <c r="K5" s="129"/>
      <c r="L5" s="129"/>
    </row>
    <row r="6" spans="1:12" s="1" customFormat="1" ht="19.5">
      <c r="A6" s="127"/>
      <c r="B6" s="173" t="s">
        <v>15</v>
      </c>
      <c r="C6" s="6"/>
      <c r="D6" s="182"/>
      <c r="E6" s="6"/>
      <c r="F6" s="6"/>
      <c r="G6" s="6"/>
      <c r="H6" s="184"/>
      <c r="I6" s="184"/>
      <c r="J6" s="6"/>
      <c r="K6" s="129"/>
      <c r="L6" s="129"/>
    </row>
    <row r="7" spans="1:12" s="1" customFormat="1" ht="61.5" customHeight="1">
      <c r="A7" s="127"/>
      <c r="B7" s="128" t="s">
        <v>90</v>
      </c>
      <c r="C7" s="136"/>
      <c r="D7" s="136"/>
      <c r="E7" s="136"/>
      <c r="F7" s="136"/>
      <c r="G7" s="136"/>
      <c r="H7" s="136"/>
      <c r="I7" s="136"/>
      <c r="J7" s="136"/>
      <c r="K7" s="136"/>
      <c r="L7" s="155"/>
    </row>
    <row r="8" spans="1:12" s="1" customFormat="1" ht="60.75" customHeight="1">
      <c r="A8" s="127"/>
      <c r="B8" s="131" t="s">
        <v>85</v>
      </c>
      <c r="C8" s="136"/>
      <c r="D8" s="136"/>
      <c r="E8" s="136"/>
      <c r="F8" s="136"/>
      <c r="G8" s="136"/>
      <c r="H8" s="136"/>
      <c r="I8" s="136"/>
      <c r="J8" s="136"/>
      <c r="K8" s="136"/>
      <c r="L8" s="155"/>
    </row>
    <row r="9" spans="1:12" s="1" customFormat="1" ht="50" customHeight="1">
      <c r="A9" s="127"/>
      <c r="B9" s="131" t="s">
        <v>1</v>
      </c>
      <c r="C9" s="136"/>
      <c r="D9" s="136"/>
      <c r="E9" s="136"/>
      <c r="F9" s="136"/>
      <c r="G9" s="136"/>
      <c r="H9" s="136"/>
      <c r="I9" s="136"/>
      <c r="J9" s="136"/>
      <c r="K9" s="136"/>
      <c r="L9" s="155"/>
    </row>
    <row r="10" spans="1:12" s="1" customFormat="1" ht="50" customHeight="1">
      <c r="A10" s="127"/>
      <c r="B10" s="131" t="s">
        <v>8</v>
      </c>
      <c r="C10" s="136"/>
      <c r="D10" s="136"/>
      <c r="E10" s="136"/>
      <c r="F10" s="136"/>
      <c r="G10" s="136"/>
      <c r="H10" s="136"/>
      <c r="I10" s="136"/>
      <c r="J10" s="136"/>
      <c r="K10" s="136"/>
      <c r="L10" s="155"/>
    </row>
    <row r="11" spans="1:12" s="1" customFormat="1" ht="16.8" customHeight="1">
      <c r="A11" s="127"/>
      <c r="B11" s="6"/>
      <c r="C11" s="6"/>
      <c r="D11" s="6"/>
      <c r="E11" s="6"/>
      <c r="F11" s="6"/>
      <c r="G11" s="6"/>
      <c r="H11" s="184"/>
      <c r="I11" s="184"/>
      <c r="J11" s="6"/>
      <c r="K11" s="196"/>
      <c r="L11" s="207"/>
    </row>
    <row r="12" spans="1:12">
      <c r="J12" s="65" t="s">
        <v>29</v>
      </c>
      <c r="K12" s="197"/>
      <c r="L12" s="208"/>
    </row>
    <row r="13" spans="1:12">
      <c r="B13" s="1" t="s">
        <v>58</v>
      </c>
      <c r="J13" s="65" t="s">
        <v>19</v>
      </c>
      <c r="K13" s="197"/>
      <c r="L13" s="208"/>
    </row>
    <row r="14" spans="1:12">
      <c r="A14" s="17"/>
      <c r="B14" s="90"/>
      <c r="C14" s="1" t="s">
        <v>3</v>
      </c>
      <c r="J14" s="65" t="s">
        <v>4</v>
      </c>
      <c r="K14" s="197"/>
      <c r="L14" s="208"/>
    </row>
    <row r="15" spans="1:12">
      <c r="A15" s="17"/>
      <c r="B15" s="91"/>
      <c r="C15" s="1" t="s">
        <v>25</v>
      </c>
      <c r="J15" s="65" t="s">
        <v>35</v>
      </c>
      <c r="K15" s="198"/>
      <c r="L15" s="208"/>
    </row>
    <row r="17" spans="2:12" ht="53.5" customHeight="1">
      <c r="B17" s="92" t="s">
        <v>28</v>
      </c>
      <c r="C17" s="98" t="s">
        <v>13</v>
      </c>
      <c r="D17" s="92" t="s">
        <v>30</v>
      </c>
      <c r="E17" s="92" t="s">
        <v>51</v>
      </c>
      <c r="F17" s="92" t="s">
        <v>18</v>
      </c>
      <c r="G17" s="105" t="s">
        <v>37</v>
      </c>
      <c r="H17" s="107" t="s">
        <v>41</v>
      </c>
      <c r="I17" s="107" t="s">
        <v>23</v>
      </c>
      <c r="J17" s="92" t="s">
        <v>36</v>
      </c>
      <c r="K17" s="199" t="s">
        <v>34</v>
      </c>
      <c r="L17" s="209" t="s">
        <v>2</v>
      </c>
    </row>
    <row r="18" spans="2:12">
      <c r="B18" s="134">
        <v>1</v>
      </c>
      <c r="C18" s="178"/>
      <c r="D18" s="45"/>
      <c r="E18" s="45"/>
      <c r="F18" s="45"/>
      <c r="G18" s="45"/>
      <c r="H18" s="185"/>
      <c r="I18" s="61">
        <f>ROUNDDOWN(H18/4*3,-3)</f>
        <v>0</v>
      </c>
      <c r="J18" s="188"/>
      <c r="K18" s="72"/>
      <c r="L18" s="119">
        <f>I18*K18</f>
        <v>0</v>
      </c>
    </row>
    <row r="19" spans="2:12">
      <c r="B19" s="174"/>
      <c r="C19" s="178"/>
      <c r="D19" s="45"/>
      <c r="E19" s="45"/>
      <c r="F19" s="45"/>
      <c r="G19" s="45"/>
      <c r="H19" s="185"/>
      <c r="I19" s="61">
        <f>ROUNDDOWN(H19/4*3,-3)</f>
        <v>0</v>
      </c>
      <c r="J19" s="188"/>
      <c r="K19" s="72"/>
      <c r="L19" s="119">
        <f>I19*K19</f>
        <v>0</v>
      </c>
    </row>
    <row r="20" spans="2:12">
      <c r="B20" s="174"/>
      <c r="C20" s="178"/>
      <c r="D20" s="45"/>
      <c r="E20" s="45"/>
      <c r="F20" s="45"/>
      <c r="G20" s="45"/>
      <c r="H20" s="185"/>
      <c r="I20" s="61">
        <f>ROUNDDOWN(H20/4*3,-3)</f>
        <v>0</v>
      </c>
      <c r="J20" s="188"/>
      <c r="K20" s="72"/>
      <c r="L20" s="119">
        <f>I20*K20</f>
        <v>0</v>
      </c>
    </row>
    <row r="21" spans="2:12">
      <c r="B21" s="174"/>
      <c r="C21" s="178"/>
      <c r="D21" s="45"/>
      <c r="E21" s="45"/>
      <c r="F21" s="45"/>
      <c r="G21" s="45"/>
      <c r="H21" s="185"/>
      <c r="I21" s="61">
        <f>ROUNDDOWN(H21/4*3,-3)</f>
        <v>0</v>
      </c>
      <c r="J21" s="188"/>
      <c r="K21" s="72"/>
      <c r="L21" s="119">
        <f>I21*K21</f>
        <v>0</v>
      </c>
    </row>
    <row r="22" spans="2:12" ht="19.5">
      <c r="B22" s="175"/>
      <c r="C22" s="179"/>
      <c r="D22" s="45"/>
      <c r="E22" s="141"/>
      <c r="F22" s="141"/>
      <c r="G22" s="141"/>
      <c r="H22" s="185"/>
      <c r="I22" s="186">
        <f>ROUNDDOWN(H22/4*3,-3)</f>
        <v>0</v>
      </c>
      <c r="J22" s="189"/>
      <c r="K22" s="72"/>
      <c r="L22" s="119">
        <f>I22*K22</f>
        <v>0</v>
      </c>
    </row>
    <row r="23" spans="2:12" ht="20.25">
      <c r="B23" s="176" t="s">
        <v>88</v>
      </c>
      <c r="C23" s="180"/>
      <c r="D23" s="181"/>
      <c r="E23" s="181"/>
      <c r="F23" s="181"/>
      <c r="G23" s="181"/>
      <c r="H23" s="181"/>
      <c r="I23" s="187"/>
      <c r="J23" s="190"/>
      <c r="K23" s="200"/>
      <c r="L23" s="210">
        <f>SUM(L18:L22)</f>
        <v>0</v>
      </c>
    </row>
    <row r="24" spans="2:12" ht="19.5">
      <c r="B24" s="94" t="s">
        <v>22</v>
      </c>
      <c r="C24" s="101"/>
      <c r="D24" s="101"/>
      <c r="E24" s="101"/>
      <c r="F24" s="101"/>
      <c r="G24" s="101"/>
      <c r="H24" s="101"/>
      <c r="I24" s="116"/>
      <c r="J24" s="191">
        <v>10000000</v>
      </c>
      <c r="K24" s="201"/>
      <c r="L24" s="211">
        <f>MIN(L23,J24)</f>
        <v>0</v>
      </c>
    </row>
    <row r="25" spans="2:12">
      <c r="B25" s="177"/>
      <c r="C25" s="177"/>
      <c r="D25" s="177"/>
      <c r="E25" s="177"/>
      <c r="F25" s="177"/>
      <c r="G25" s="177"/>
      <c r="H25" s="177"/>
      <c r="I25" s="177"/>
      <c r="J25" s="192"/>
      <c r="K25" s="202"/>
      <c r="L25" s="212"/>
    </row>
    <row r="26" spans="2:12" ht="53.5" customHeight="1">
      <c r="B26" s="92" t="s">
        <v>28</v>
      </c>
      <c r="C26" s="98" t="s">
        <v>13</v>
      </c>
      <c r="D26" s="92" t="s">
        <v>30</v>
      </c>
      <c r="E26" s="92" t="s">
        <v>51</v>
      </c>
      <c r="F26" s="92" t="s">
        <v>18</v>
      </c>
      <c r="G26" s="105" t="s">
        <v>37</v>
      </c>
      <c r="H26" s="107" t="s">
        <v>41</v>
      </c>
      <c r="I26" s="107" t="s">
        <v>23</v>
      </c>
      <c r="J26" s="92" t="s">
        <v>36</v>
      </c>
      <c r="K26" s="199" t="s">
        <v>34</v>
      </c>
      <c r="L26" s="209" t="s">
        <v>2</v>
      </c>
    </row>
    <row r="27" spans="2:12">
      <c r="B27" s="134">
        <v>2</v>
      </c>
      <c r="C27" s="45"/>
      <c r="D27" s="45"/>
      <c r="E27" s="45"/>
      <c r="F27" s="45"/>
      <c r="G27" s="45"/>
      <c r="H27" s="185"/>
      <c r="I27" s="61">
        <f>ROUNDDOWN(H27/4*3,-3)</f>
        <v>0</v>
      </c>
      <c r="J27" s="188"/>
      <c r="K27" s="72"/>
      <c r="L27" s="119">
        <f>I27*K27</f>
        <v>0</v>
      </c>
    </row>
    <row r="28" spans="2:12">
      <c r="B28" s="174"/>
      <c r="C28" s="45"/>
      <c r="D28" s="45"/>
      <c r="E28" s="45"/>
      <c r="F28" s="45"/>
      <c r="G28" s="45"/>
      <c r="H28" s="185"/>
      <c r="I28" s="61">
        <f>ROUNDDOWN(H28/4*3,-3)</f>
        <v>0</v>
      </c>
      <c r="J28" s="188"/>
      <c r="K28" s="72"/>
      <c r="L28" s="119">
        <f>I28*K28</f>
        <v>0</v>
      </c>
    </row>
    <row r="29" spans="2:12">
      <c r="B29" s="174"/>
      <c r="C29" s="45"/>
      <c r="D29" s="45"/>
      <c r="E29" s="45"/>
      <c r="F29" s="45"/>
      <c r="G29" s="45"/>
      <c r="H29" s="185"/>
      <c r="I29" s="61">
        <f>ROUNDDOWN(H29/4*3,-3)</f>
        <v>0</v>
      </c>
      <c r="J29" s="188"/>
      <c r="K29" s="72"/>
      <c r="L29" s="119">
        <f>I29*K29</f>
        <v>0</v>
      </c>
    </row>
    <row r="30" spans="2:12">
      <c r="B30" s="174"/>
      <c r="C30" s="45"/>
      <c r="D30" s="45"/>
      <c r="E30" s="45"/>
      <c r="F30" s="45"/>
      <c r="G30" s="45"/>
      <c r="H30" s="185"/>
      <c r="I30" s="61">
        <f>ROUNDDOWN(H30/4*3,-3)</f>
        <v>0</v>
      </c>
      <c r="J30" s="188"/>
      <c r="K30" s="72"/>
      <c r="L30" s="119">
        <f>I30*K30</f>
        <v>0</v>
      </c>
    </row>
    <row r="31" spans="2:12" ht="19.5">
      <c r="B31" s="175"/>
      <c r="C31" s="141"/>
      <c r="D31" s="45"/>
      <c r="E31" s="141"/>
      <c r="F31" s="141"/>
      <c r="G31" s="141"/>
      <c r="H31" s="185"/>
      <c r="I31" s="186">
        <f>ROUNDDOWN(H31/4*3,-3)</f>
        <v>0</v>
      </c>
      <c r="J31" s="189"/>
      <c r="K31" s="72"/>
      <c r="L31" s="119">
        <f>I31*K31</f>
        <v>0</v>
      </c>
    </row>
    <row r="32" spans="2:12" ht="20.25">
      <c r="B32" s="176" t="s">
        <v>88</v>
      </c>
      <c r="C32" s="181"/>
      <c r="D32" s="181"/>
      <c r="E32" s="181"/>
      <c r="F32" s="181"/>
      <c r="G32" s="181"/>
      <c r="H32" s="181"/>
      <c r="I32" s="187"/>
      <c r="J32" s="190"/>
      <c r="K32" s="200"/>
      <c r="L32" s="210">
        <f>SUM(L27:L31)</f>
        <v>0</v>
      </c>
    </row>
    <row r="33" spans="2:12" ht="19.5">
      <c r="B33" s="94" t="s">
        <v>22</v>
      </c>
      <c r="C33" s="101"/>
      <c r="D33" s="101"/>
      <c r="E33" s="101"/>
      <c r="F33" s="101"/>
      <c r="G33" s="101"/>
      <c r="H33" s="101"/>
      <c r="I33" s="116"/>
      <c r="J33" s="191">
        <v>10000000</v>
      </c>
      <c r="K33" s="201"/>
      <c r="L33" s="211">
        <f>MIN(L32,J33)</f>
        <v>0</v>
      </c>
    </row>
    <row r="34" spans="2:12">
      <c r="B34" s="177"/>
      <c r="C34" s="177"/>
      <c r="D34" s="177"/>
      <c r="E34" s="177"/>
      <c r="F34" s="177"/>
      <c r="G34" s="177"/>
      <c r="H34" s="177"/>
      <c r="I34" s="177"/>
      <c r="J34" s="192"/>
      <c r="K34" s="202"/>
      <c r="L34" s="212"/>
    </row>
    <row r="35" spans="2:12" ht="53.5" customHeight="1">
      <c r="B35" s="92" t="s">
        <v>28</v>
      </c>
      <c r="C35" s="98" t="s">
        <v>13</v>
      </c>
      <c r="D35" s="92" t="s">
        <v>30</v>
      </c>
      <c r="E35" s="92" t="s">
        <v>51</v>
      </c>
      <c r="F35" s="92" t="s">
        <v>18</v>
      </c>
      <c r="G35" s="105" t="s">
        <v>37</v>
      </c>
      <c r="H35" s="107" t="s">
        <v>41</v>
      </c>
      <c r="I35" s="107" t="s">
        <v>23</v>
      </c>
      <c r="J35" s="92" t="s">
        <v>36</v>
      </c>
      <c r="K35" s="199" t="s">
        <v>34</v>
      </c>
      <c r="L35" s="209" t="s">
        <v>2</v>
      </c>
    </row>
    <row r="36" spans="2:12">
      <c r="B36" s="134">
        <v>3</v>
      </c>
      <c r="C36" s="45"/>
      <c r="D36" s="45"/>
      <c r="E36" s="45"/>
      <c r="F36" s="45"/>
      <c r="G36" s="45"/>
      <c r="H36" s="185"/>
      <c r="I36" s="61">
        <f>ROUNDDOWN(H36/4*3,-3)</f>
        <v>0</v>
      </c>
      <c r="J36" s="188"/>
      <c r="K36" s="72"/>
      <c r="L36" s="119">
        <f>I36*K36</f>
        <v>0</v>
      </c>
    </row>
    <row r="37" spans="2:12">
      <c r="B37" s="174"/>
      <c r="C37" s="45"/>
      <c r="D37" s="45"/>
      <c r="E37" s="45"/>
      <c r="F37" s="45"/>
      <c r="G37" s="45"/>
      <c r="H37" s="185"/>
      <c r="I37" s="61">
        <f>ROUNDDOWN(H37/4*3,-3)</f>
        <v>0</v>
      </c>
      <c r="J37" s="188"/>
      <c r="K37" s="72"/>
      <c r="L37" s="119">
        <f>I37*K37</f>
        <v>0</v>
      </c>
    </row>
    <row r="38" spans="2:12">
      <c r="B38" s="174"/>
      <c r="C38" s="45"/>
      <c r="D38" s="45"/>
      <c r="E38" s="45"/>
      <c r="F38" s="45"/>
      <c r="G38" s="45"/>
      <c r="H38" s="185"/>
      <c r="I38" s="61">
        <f>ROUNDDOWN(H38/4*3,-3)</f>
        <v>0</v>
      </c>
      <c r="J38" s="188"/>
      <c r="K38" s="72"/>
      <c r="L38" s="119">
        <f>I38*K38</f>
        <v>0</v>
      </c>
    </row>
    <row r="39" spans="2:12">
      <c r="B39" s="174"/>
      <c r="C39" s="45"/>
      <c r="D39" s="45"/>
      <c r="E39" s="45"/>
      <c r="F39" s="45"/>
      <c r="G39" s="45"/>
      <c r="H39" s="185"/>
      <c r="I39" s="61">
        <f>ROUNDDOWN(H39/4*3,-3)</f>
        <v>0</v>
      </c>
      <c r="J39" s="188"/>
      <c r="K39" s="72"/>
      <c r="L39" s="119">
        <f>I39*K39</f>
        <v>0</v>
      </c>
    </row>
    <row r="40" spans="2:12" ht="19.5">
      <c r="B40" s="175"/>
      <c r="C40" s="141"/>
      <c r="D40" s="45"/>
      <c r="E40" s="141"/>
      <c r="F40" s="141"/>
      <c r="G40" s="141"/>
      <c r="H40" s="185"/>
      <c r="I40" s="186">
        <f>ROUNDDOWN(H40/4*3,-3)</f>
        <v>0</v>
      </c>
      <c r="J40" s="189"/>
      <c r="K40" s="72"/>
      <c r="L40" s="119">
        <f>I40*K40</f>
        <v>0</v>
      </c>
    </row>
    <row r="41" spans="2:12" ht="20.25">
      <c r="B41" s="176" t="s">
        <v>88</v>
      </c>
      <c r="C41" s="181"/>
      <c r="D41" s="181"/>
      <c r="E41" s="181"/>
      <c r="F41" s="181"/>
      <c r="G41" s="181"/>
      <c r="H41" s="181"/>
      <c r="I41" s="187"/>
      <c r="J41" s="190"/>
      <c r="K41" s="200"/>
      <c r="L41" s="210">
        <f>SUM(L36:L40)</f>
        <v>0</v>
      </c>
    </row>
    <row r="42" spans="2:12" ht="19.5">
      <c r="B42" s="94" t="s">
        <v>22</v>
      </c>
      <c r="C42" s="101"/>
      <c r="D42" s="101"/>
      <c r="E42" s="101"/>
      <c r="F42" s="101"/>
      <c r="G42" s="101"/>
      <c r="H42" s="101"/>
      <c r="I42" s="116"/>
      <c r="J42" s="191">
        <v>10000000</v>
      </c>
      <c r="K42" s="201"/>
      <c r="L42" s="211">
        <f>MIN(L41,J42)</f>
        <v>0</v>
      </c>
    </row>
    <row r="43" spans="2:12">
      <c r="B43" s="177"/>
      <c r="C43" s="177"/>
      <c r="D43" s="177"/>
      <c r="E43" s="177"/>
      <c r="F43" s="177"/>
      <c r="G43" s="177"/>
      <c r="H43" s="177"/>
      <c r="I43" s="177"/>
      <c r="J43" s="192"/>
      <c r="K43" s="202"/>
      <c r="L43" s="212"/>
    </row>
    <row r="44" spans="2:12" ht="53.5" customHeight="1">
      <c r="B44" s="92" t="s">
        <v>28</v>
      </c>
      <c r="C44" s="98" t="s">
        <v>13</v>
      </c>
      <c r="D44" s="92" t="s">
        <v>30</v>
      </c>
      <c r="E44" s="92" t="s">
        <v>51</v>
      </c>
      <c r="F44" s="92" t="s">
        <v>18</v>
      </c>
      <c r="G44" s="105" t="s">
        <v>37</v>
      </c>
      <c r="H44" s="107" t="s">
        <v>41</v>
      </c>
      <c r="I44" s="107" t="s">
        <v>23</v>
      </c>
      <c r="J44" s="92" t="s">
        <v>36</v>
      </c>
      <c r="K44" s="199" t="s">
        <v>34</v>
      </c>
      <c r="L44" s="209" t="s">
        <v>2</v>
      </c>
    </row>
    <row r="45" spans="2:12">
      <c r="B45" s="134">
        <v>4</v>
      </c>
      <c r="C45" s="45"/>
      <c r="D45" s="45"/>
      <c r="E45" s="45"/>
      <c r="F45" s="45"/>
      <c r="G45" s="45"/>
      <c r="H45" s="185"/>
      <c r="I45" s="61">
        <f>ROUNDDOWN(H45/4*3,-3)</f>
        <v>0</v>
      </c>
      <c r="J45" s="188"/>
      <c r="K45" s="72"/>
      <c r="L45" s="119">
        <f>I45*K45</f>
        <v>0</v>
      </c>
    </row>
    <row r="46" spans="2:12">
      <c r="B46" s="174"/>
      <c r="C46" s="45"/>
      <c r="D46" s="45"/>
      <c r="E46" s="45"/>
      <c r="F46" s="45"/>
      <c r="G46" s="45"/>
      <c r="H46" s="185"/>
      <c r="I46" s="61">
        <f>ROUNDDOWN(H46/4*3,-3)</f>
        <v>0</v>
      </c>
      <c r="J46" s="188"/>
      <c r="K46" s="72"/>
      <c r="L46" s="119">
        <f>I46*K46</f>
        <v>0</v>
      </c>
    </row>
    <row r="47" spans="2:12">
      <c r="B47" s="174"/>
      <c r="C47" s="45"/>
      <c r="D47" s="45"/>
      <c r="E47" s="45"/>
      <c r="F47" s="45"/>
      <c r="G47" s="45"/>
      <c r="H47" s="185"/>
      <c r="I47" s="61">
        <f>ROUNDDOWN(H47/4*3,-3)</f>
        <v>0</v>
      </c>
      <c r="J47" s="188"/>
      <c r="K47" s="72"/>
      <c r="L47" s="119">
        <f>I47*K47</f>
        <v>0</v>
      </c>
    </row>
    <row r="48" spans="2:12">
      <c r="B48" s="174"/>
      <c r="C48" s="45"/>
      <c r="D48" s="45"/>
      <c r="E48" s="45"/>
      <c r="F48" s="45"/>
      <c r="G48" s="45"/>
      <c r="H48" s="185"/>
      <c r="I48" s="61">
        <f>ROUNDDOWN(H48/4*3,-3)</f>
        <v>0</v>
      </c>
      <c r="J48" s="188"/>
      <c r="K48" s="72"/>
      <c r="L48" s="119">
        <f>I48*K48</f>
        <v>0</v>
      </c>
    </row>
    <row r="49" spans="1:12" ht="19.5">
      <c r="B49" s="175"/>
      <c r="C49" s="141"/>
      <c r="D49" s="45"/>
      <c r="E49" s="141"/>
      <c r="F49" s="141"/>
      <c r="G49" s="141"/>
      <c r="H49" s="185"/>
      <c r="I49" s="186">
        <f>ROUNDDOWN(H49/4*3,-3)</f>
        <v>0</v>
      </c>
      <c r="J49" s="189"/>
      <c r="K49" s="72"/>
      <c r="L49" s="119">
        <f>I49*K49</f>
        <v>0</v>
      </c>
    </row>
    <row r="50" spans="1:12" ht="20.25">
      <c r="B50" s="176" t="s">
        <v>88</v>
      </c>
      <c r="C50" s="181"/>
      <c r="D50" s="181"/>
      <c r="E50" s="181"/>
      <c r="F50" s="181"/>
      <c r="G50" s="181"/>
      <c r="H50" s="181"/>
      <c r="I50" s="187"/>
      <c r="J50" s="190"/>
      <c r="K50" s="200"/>
      <c r="L50" s="210">
        <f>SUM(L45:L49)</f>
        <v>0</v>
      </c>
    </row>
    <row r="51" spans="1:12" ht="19.5">
      <c r="B51" s="94" t="s">
        <v>22</v>
      </c>
      <c r="C51" s="101"/>
      <c r="D51" s="101"/>
      <c r="E51" s="101"/>
      <c r="F51" s="101"/>
      <c r="G51" s="101"/>
      <c r="H51" s="101"/>
      <c r="I51" s="116"/>
      <c r="J51" s="191">
        <v>10000000</v>
      </c>
      <c r="K51" s="201"/>
      <c r="L51" s="211">
        <f>MIN(L50,J51)</f>
        <v>0</v>
      </c>
    </row>
    <row r="52" spans="1:12">
      <c r="B52" s="177"/>
      <c r="C52" s="177"/>
      <c r="D52" s="177"/>
      <c r="E52" s="177"/>
      <c r="F52" s="177"/>
      <c r="G52" s="177"/>
      <c r="H52" s="177"/>
      <c r="I52" s="177"/>
      <c r="J52" s="192"/>
      <c r="K52" s="202"/>
      <c r="L52" s="212"/>
    </row>
    <row r="53" spans="1:12" ht="19.5">
      <c r="B53" s="177"/>
      <c r="C53" s="177"/>
      <c r="D53" s="177"/>
      <c r="E53" s="177"/>
      <c r="F53" s="177"/>
      <c r="G53" s="177"/>
      <c r="H53" s="177"/>
      <c r="I53" s="177"/>
      <c r="J53" s="192"/>
      <c r="K53" s="202"/>
      <c r="L53" s="212"/>
    </row>
    <row r="54" spans="1:12" ht="19.5">
      <c r="B54" s="177"/>
      <c r="C54" s="177"/>
      <c r="D54" s="177"/>
      <c r="E54" s="177"/>
      <c r="F54" s="177"/>
      <c r="G54" s="177"/>
      <c r="H54" s="177"/>
      <c r="I54" s="177"/>
      <c r="J54" s="193" t="s">
        <v>89</v>
      </c>
      <c r="K54" s="203"/>
      <c r="L54" s="213"/>
    </row>
    <row r="55" spans="1:12" ht="19.5">
      <c r="B55" s="177"/>
      <c r="C55" s="177"/>
      <c r="D55" s="177"/>
      <c r="E55" s="177"/>
      <c r="F55" s="177"/>
      <c r="G55" s="177"/>
      <c r="H55" s="177"/>
      <c r="I55" s="177"/>
      <c r="J55" s="194">
        <f>L24+L33+L42+L51</f>
        <v>0</v>
      </c>
      <c r="K55" s="204"/>
      <c r="L55" s="214"/>
    </row>
    <row r="56" spans="1:12">
      <c r="B56" s="177"/>
      <c r="C56" s="177"/>
      <c r="D56" s="177"/>
      <c r="E56" s="177"/>
      <c r="F56" s="177"/>
      <c r="G56" s="177"/>
      <c r="H56" s="177"/>
      <c r="I56" s="177"/>
      <c r="J56" s="195"/>
      <c r="K56" s="205"/>
      <c r="L56" s="215"/>
    </row>
    <row r="57" spans="1:12" ht="24" customHeight="1">
      <c r="A57" s="17"/>
      <c r="J57" s="149" t="s">
        <v>53</v>
      </c>
      <c r="K57" s="153"/>
      <c r="L57" s="158"/>
    </row>
    <row r="58" spans="1:12" ht="23.25" customHeight="1">
      <c r="A58" s="17"/>
      <c r="J58" s="150"/>
      <c r="K58" s="14"/>
      <c r="L58" s="159"/>
    </row>
    <row r="59" spans="1:12">
      <c r="J59" s="151"/>
      <c r="K59" s="154"/>
      <c r="L59" s="160"/>
    </row>
    <row r="60" spans="1:12">
      <c r="K60" s="206"/>
      <c r="L60" s="206"/>
    </row>
  </sheetData>
  <mergeCells count="25">
    <mergeCell ref="A1:L1"/>
    <mergeCell ref="B4:L4"/>
    <mergeCell ref="B7:L7"/>
    <mergeCell ref="B8:L8"/>
    <mergeCell ref="B9:L9"/>
    <mergeCell ref="B10:L10"/>
    <mergeCell ref="K12:L12"/>
    <mergeCell ref="K13:L13"/>
    <mergeCell ref="K14:L14"/>
    <mergeCell ref="K15:L15"/>
    <mergeCell ref="B23:I23"/>
    <mergeCell ref="B24:I24"/>
    <mergeCell ref="B32:I32"/>
    <mergeCell ref="B33:I33"/>
    <mergeCell ref="B41:I41"/>
    <mergeCell ref="B42:I42"/>
    <mergeCell ref="B50:I50"/>
    <mergeCell ref="B51:I51"/>
    <mergeCell ref="J54:L54"/>
    <mergeCell ref="J55:L55"/>
    <mergeCell ref="B18:B22"/>
    <mergeCell ref="B27:B31"/>
    <mergeCell ref="B36:B40"/>
    <mergeCell ref="B45:B49"/>
    <mergeCell ref="J57:L59"/>
  </mergeCells>
  <phoneticPr fontId="2"/>
  <conditionalFormatting sqref="L51">
    <cfRule type="cellIs" dxfId="11" priority="1" operator="equal">
      <formula>0</formula>
    </cfRule>
  </conditionalFormatting>
  <conditionalFormatting sqref="L43 L52:L53">
    <cfRule type="cellIs" dxfId="10" priority="2" operator="equal">
      <formula>0</formula>
    </cfRule>
  </conditionalFormatting>
  <conditionalFormatting sqref="L42 L56">
    <cfRule type="cellIs" dxfId="9" priority="3" operator="equal">
      <formula>0</formula>
    </cfRule>
  </conditionalFormatting>
  <conditionalFormatting sqref="L33">
    <cfRule type="cellIs" dxfId="8" priority="4" operator="equal">
      <formula>0</formula>
    </cfRule>
  </conditionalFormatting>
  <conditionalFormatting sqref="L24:L25 L34">
    <cfRule type="cellIs" dxfId="7" priority="5" operator="equal">
      <formula>0</formula>
    </cfRule>
  </conditionalFormatting>
  <printOptions horizontalCentered="1" verticalCentered="1"/>
  <pageMargins left="0.7" right="0.7" top="0.75" bottom="0.75" header="0.3" footer="0.3"/>
  <pageSetup paperSize="9" scale="46" fitToWidth="1" fitToHeight="1" orientation="portrait" usePrinterDefaults="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選択肢!$C$2:$C$8</xm:f>
          </x14:formula1>
          <xm:sqref>G45:G49 G27:G31 G18:G22 G36:G40</xm:sqref>
        </x14:dataValidation>
        <x14:dataValidation type="list" allowBlank="1" showDropDown="0" showInputMessage="1" showErrorMessage="1">
          <x14:formula1>
            <xm:f>選択肢!$A$2:$A$64</xm:f>
          </x14:formula1>
          <xm:sqref>D45:D49 D27:D31 D18:D22 D36:D40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K51"/>
  <sheetViews>
    <sheetView view="pageBreakPreview" zoomScaleSheetLayoutView="100" workbookViewId="0">
      <selection activeCell="C36" sqref="C36"/>
    </sheetView>
  </sheetViews>
  <sheetFormatPr defaultColWidth="9" defaultRowHeight="18.75"/>
  <cols>
    <col min="1" max="1" width="6.5" style="1" customWidth="1"/>
    <col min="2" max="2" width="12.25" style="1" customWidth="1"/>
    <col min="3" max="3" width="35.625" style="16" customWidth="1"/>
    <col min="4" max="4" width="8.5" style="17" customWidth="1"/>
    <col min="5" max="5" width="8.5" style="1" customWidth="1"/>
    <col min="6" max="6" width="20.69921875" style="1" customWidth="1"/>
    <col min="7" max="7" width="15.8984375" style="18" customWidth="1"/>
    <col min="8" max="8" width="18.69921875" style="18" customWidth="1"/>
    <col min="9" max="9" width="13.59765625" style="1" customWidth="1"/>
    <col min="10" max="10" width="6.796875" style="1" customWidth="1"/>
    <col min="11" max="11" width="17.33203125" style="1" customWidth="1"/>
    <col min="12" max="12" width="3.625" style="1" customWidth="1"/>
    <col min="13" max="16384" width="9" style="1"/>
  </cols>
  <sheetData>
    <row r="1" spans="1:11" ht="24.75">
      <c r="A1" s="162" t="s">
        <v>63</v>
      </c>
      <c r="B1" s="163"/>
      <c r="C1" s="216" t="s">
        <v>74</v>
      </c>
      <c r="D1" s="216"/>
      <c r="E1" s="216"/>
      <c r="F1" s="216"/>
      <c r="G1" s="216"/>
      <c r="H1" s="216"/>
      <c r="I1" s="216"/>
      <c r="J1" s="96"/>
      <c r="K1" s="96"/>
    </row>
    <row r="2" spans="1:11" s="1" customFormat="1">
      <c r="A2" s="124"/>
      <c r="B2" s="124"/>
      <c r="C2" s="124"/>
      <c r="D2" s="124"/>
      <c r="E2" s="124"/>
      <c r="F2" s="124"/>
      <c r="G2" s="124"/>
      <c r="H2" s="124"/>
      <c r="I2" s="124"/>
      <c r="J2" s="124"/>
      <c r="K2" s="124"/>
    </row>
    <row r="3" spans="1:11">
      <c r="I3" s="65" t="s">
        <v>29</v>
      </c>
      <c r="J3" s="113" t="s">
        <v>40</v>
      </c>
      <c r="K3" s="118"/>
    </row>
    <row r="4" spans="1:11">
      <c r="A4" s="1" t="s">
        <v>58</v>
      </c>
      <c r="I4" s="65" t="s">
        <v>19</v>
      </c>
      <c r="J4" s="113" t="s">
        <v>39</v>
      </c>
      <c r="K4" s="118"/>
    </row>
    <row r="5" spans="1:11">
      <c r="A5" s="90"/>
      <c r="B5" s="1" t="s">
        <v>3</v>
      </c>
      <c r="I5" s="65" t="s">
        <v>4</v>
      </c>
      <c r="J5" s="113" t="s">
        <v>46</v>
      </c>
      <c r="K5" s="118"/>
    </row>
    <row r="6" spans="1:11">
      <c r="A6" s="91"/>
      <c r="B6" s="1" t="s">
        <v>25</v>
      </c>
      <c r="I6" s="65" t="s">
        <v>35</v>
      </c>
      <c r="J6" s="114" t="s">
        <v>20</v>
      </c>
      <c r="K6" s="118"/>
    </row>
    <row r="8" spans="1:11" ht="53.5" customHeight="1">
      <c r="A8" s="92" t="s">
        <v>28</v>
      </c>
      <c r="B8" s="98" t="s">
        <v>13</v>
      </c>
      <c r="C8" s="92" t="s">
        <v>30</v>
      </c>
      <c r="D8" s="92" t="s">
        <v>51</v>
      </c>
      <c r="E8" s="92" t="s">
        <v>18</v>
      </c>
      <c r="F8" s="105" t="s">
        <v>37</v>
      </c>
      <c r="G8" s="107" t="s">
        <v>41</v>
      </c>
      <c r="H8" s="107" t="s">
        <v>23</v>
      </c>
      <c r="I8" s="92" t="s">
        <v>36</v>
      </c>
      <c r="J8" s="92" t="s">
        <v>34</v>
      </c>
      <c r="K8" s="105" t="s">
        <v>2</v>
      </c>
    </row>
    <row r="9" spans="1:11">
      <c r="A9" s="134">
        <v>1</v>
      </c>
      <c r="B9" s="99" t="s">
        <v>42</v>
      </c>
      <c r="C9" s="99" t="s">
        <v>102</v>
      </c>
      <c r="D9" s="99">
        <v>35</v>
      </c>
      <c r="E9" s="99">
        <v>20</v>
      </c>
      <c r="F9" s="99" t="s">
        <v>87</v>
      </c>
      <c r="G9" s="108">
        <v>3000000</v>
      </c>
      <c r="H9" s="61">
        <f>ROUNDDOWN(G9/4*3,-3)</f>
        <v>2250000</v>
      </c>
      <c r="I9" s="188"/>
      <c r="J9" s="115">
        <v>1</v>
      </c>
      <c r="K9" s="119">
        <f>H9*J9</f>
        <v>2250000</v>
      </c>
    </row>
    <row r="10" spans="1:11">
      <c r="A10" s="174"/>
      <c r="B10" s="99" t="s">
        <v>42</v>
      </c>
      <c r="C10" s="99" t="s">
        <v>102</v>
      </c>
      <c r="D10" s="99">
        <v>35</v>
      </c>
      <c r="E10" s="99">
        <v>20</v>
      </c>
      <c r="F10" s="99" t="s">
        <v>16</v>
      </c>
      <c r="G10" s="108">
        <v>120000</v>
      </c>
      <c r="H10" s="61">
        <f>ROUNDDOWN(G10/4*3,-3)</f>
        <v>90000</v>
      </c>
      <c r="I10" s="188"/>
      <c r="J10" s="115">
        <v>35</v>
      </c>
      <c r="K10" s="119">
        <f>H10*J10</f>
        <v>3150000</v>
      </c>
    </row>
    <row r="11" spans="1:11">
      <c r="A11" s="174"/>
      <c r="B11" s="99" t="s">
        <v>42</v>
      </c>
      <c r="C11" s="99" t="s">
        <v>102</v>
      </c>
      <c r="D11" s="99">
        <v>35</v>
      </c>
      <c r="E11" s="99">
        <v>20</v>
      </c>
      <c r="F11" s="99" t="s">
        <v>62</v>
      </c>
      <c r="G11" s="108">
        <v>50000</v>
      </c>
      <c r="H11" s="61">
        <f>ROUNDDOWN(G11/4*3,-3)</f>
        <v>37000</v>
      </c>
      <c r="I11" s="188"/>
      <c r="J11" s="115">
        <v>20</v>
      </c>
      <c r="K11" s="119">
        <f>H11*J11</f>
        <v>740000</v>
      </c>
    </row>
    <row r="12" spans="1:11">
      <c r="A12" s="174"/>
      <c r="B12" s="99"/>
      <c r="C12" s="99"/>
      <c r="D12" s="99"/>
      <c r="E12" s="99"/>
      <c r="F12" s="99"/>
      <c r="G12" s="108"/>
      <c r="H12" s="61">
        <f>ROUNDDOWN(G12/4*3,-3)</f>
        <v>0</v>
      </c>
      <c r="I12" s="188"/>
      <c r="J12" s="72"/>
      <c r="K12" s="119">
        <f>H12*J12</f>
        <v>0</v>
      </c>
    </row>
    <row r="13" spans="1:11" ht="19.5">
      <c r="A13" s="175"/>
      <c r="B13" s="167"/>
      <c r="C13" s="99"/>
      <c r="D13" s="167"/>
      <c r="E13" s="167"/>
      <c r="F13" s="167"/>
      <c r="G13" s="108"/>
      <c r="H13" s="186">
        <f>ROUNDDOWN(G13/4*3,-3)</f>
        <v>0</v>
      </c>
      <c r="I13" s="189"/>
      <c r="J13" s="72"/>
      <c r="K13" s="119">
        <f>H13*J13</f>
        <v>0</v>
      </c>
    </row>
    <row r="14" spans="1:11" ht="20.25">
      <c r="A14" s="176" t="s">
        <v>88</v>
      </c>
      <c r="B14" s="181"/>
      <c r="C14" s="181"/>
      <c r="D14" s="181"/>
      <c r="E14" s="181"/>
      <c r="F14" s="181"/>
      <c r="G14" s="181"/>
      <c r="H14" s="187"/>
      <c r="I14" s="190"/>
      <c r="J14" s="200"/>
      <c r="K14" s="210">
        <f>SUM(K9:K13)</f>
        <v>6140000</v>
      </c>
    </row>
    <row r="15" spans="1:11" ht="19.5">
      <c r="A15" s="94" t="s">
        <v>22</v>
      </c>
      <c r="B15" s="101"/>
      <c r="C15" s="101"/>
      <c r="D15" s="101"/>
      <c r="E15" s="101"/>
      <c r="F15" s="101"/>
      <c r="G15" s="101"/>
      <c r="H15" s="116"/>
      <c r="I15" s="191">
        <v>10000000</v>
      </c>
      <c r="J15" s="201"/>
      <c r="K15" s="211">
        <f>MIN(K14,I15)</f>
        <v>6140000</v>
      </c>
    </row>
    <row r="16" spans="1:11">
      <c r="A16" s="177"/>
      <c r="B16" s="177"/>
      <c r="C16" s="177"/>
      <c r="D16" s="177"/>
      <c r="E16" s="177"/>
      <c r="F16" s="177"/>
      <c r="G16" s="177"/>
      <c r="H16" s="177"/>
      <c r="I16" s="192"/>
      <c r="J16" s="202"/>
      <c r="K16" s="212"/>
    </row>
    <row r="17" spans="1:11" ht="53.5" customHeight="1">
      <c r="A17" s="92" t="s">
        <v>28</v>
      </c>
      <c r="B17" s="98" t="s">
        <v>13</v>
      </c>
      <c r="C17" s="92" t="s">
        <v>30</v>
      </c>
      <c r="D17" s="92" t="s">
        <v>51</v>
      </c>
      <c r="E17" s="92" t="s">
        <v>18</v>
      </c>
      <c r="F17" s="105" t="s">
        <v>37</v>
      </c>
      <c r="G17" s="107" t="s">
        <v>41</v>
      </c>
      <c r="H17" s="107" t="s">
        <v>23</v>
      </c>
      <c r="I17" s="92" t="s">
        <v>36</v>
      </c>
      <c r="J17" s="92" t="s">
        <v>34</v>
      </c>
      <c r="K17" s="105" t="s">
        <v>2</v>
      </c>
    </row>
    <row r="18" spans="1:11">
      <c r="A18" s="134">
        <v>2</v>
      </c>
      <c r="B18" s="100" t="s">
        <v>52</v>
      </c>
      <c r="C18" s="99" t="s">
        <v>133</v>
      </c>
      <c r="D18" s="99">
        <v>60</v>
      </c>
      <c r="E18" s="99">
        <v>35</v>
      </c>
      <c r="F18" s="99" t="s">
        <v>87</v>
      </c>
      <c r="G18" s="108">
        <v>3000000</v>
      </c>
      <c r="H18" s="61">
        <f>ROUNDDOWN(G18/4*3,-3)</f>
        <v>2250000</v>
      </c>
      <c r="I18" s="188"/>
      <c r="J18" s="115">
        <v>1</v>
      </c>
      <c r="K18" s="119">
        <f>H18*J18</f>
        <v>2250000</v>
      </c>
    </row>
    <row r="19" spans="1:11">
      <c r="A19" s="174"/>
      <c r="B19" s="100" t="s">
        <v>52</v>
      </c>
      <c r="C19" s="99" t="s">
        <v>133</v>
      </c>
      <c r="D19" s="99">
        <v>60</v>
      </c>
      <c r="E19" s="99">
        <v>35</v>
      </c>
      <c r="F19" s="99" t="s">
        <v>16</v>
      </c>
      <c r="G19" s="108">
        <v>200000</v>
      </c>
      <c r="H19" s="61">
        <f>ROUNDDOWN(G19/4*3,-3)</f>
        <v>150000</v>
      </c>
      <c r="I19" s="188"/>
      <c r="J19" s="115">
        <v>60</v>
      </c>
      <c r="K19" s="119">
        <f>H19*J19</f>
        <v>9000000</v>
      </c>
    </row>
    <row r="20" spans="1:11">
      <c r="A20" s="174"/>
      <c r="B20" s="100" t="s">
        <v>52</v>
      </c>
      <c r="C20" s="99" t="s">
        <v>133</v>
      </c>
      <c r="D20" s="99">
        <v>60</v>
      </c>
      <c r="E20" s="99">
        <v>35</v>
      </c>
      <c r="F20" s="99" t="s">
        <v>62</v>
      </c>
      <c r="G20" s="108">
        <v>70000</v>
      </c>
      <c r="H20" s="61">
        <f>ROUNDDOWN(G20/4*3,-3)</f>
        <v>52000</v>
      </c>
      <c r="I20" s="188"/>
      <c r="J20" s="115">
        <v>35</v>
      </c>
      <c r="K20" s="119">
        <f>H20*J20</f>
        <v>1820000</v>
      </c>
    </row>
    <row r="21" spans="1:11">
      <c r="A21" s="174"/>
      <c r="B21" s="99"/>
      <c r="C21" s="99"/>
      <c r="D21" s="99"/>
      <c r="E21" s="99"/>
      <c r="F21" s="99"/>
      <c r="G21" s="108"/>
      <c r="H21" s="61">
        <f>ROUNDDOWN(G21/4*3,-3)</f>
        <v>0</v>
      </c>
      <c r="I21" s="188"/>
      <c r="J21" s="115"/>
      <c r="K21" s="119">
        <f>H21*J21</f>
        <v>0</v>
      </c>
    </row>
    <row r="22" spans="1:11" ht="19.5">
      <c r="A22" s="175"/>
      <c r="B22" s="167"/>
      <c r="C22" s="99"/>
      <c r="D22" s="167"/>
      <c r="E22" s="167"/>
      <c r="F22" s="167"/>
      <c r="G22" s="108"/>
      <c r="H22" s="186">
        <f>ROUNDDOWN(G22/4*3,-3)</f>
        <v>0</v>
      </c>
      <c r="I22" s="189"/>
      <c r="J22" s="115"/>
      <c r="K22" s="119">
        <f>H22*J22</f>
        <v>0</v>
      </c>
    </row>
    <row r="23" spans="1:11" ht="20.25">
      <c r="A23" s="176" t="s">
        <v>88</v>
      </c>
      <c r="B23" s="181"/>
      <c r="C23" s="181"/>
      <c r="D23" s="181"/>
      <c r="E23" s="181"/>
      <c r="F23" s="181"/>
      <c r="G23" s="181"/>
      <c r="H23" s="187"/>
      <c r="I23" s="190"/>
      <c r="J23" s="200"/>
      <c r="K23" s="210">
        <f>SUM(K18:K22)</f>
        <v>13070000</v>
      </c>
    </row>
    <row r="24" spans="1:11" ht="19.5">
      <c r="A24" s="94" t="s">
        <v>22</v>
      </c>
      <c r="B24" s="101"/>
      <c r="C24" s="101"/>
      <c r="D24" s="101"/>
      <c r="E24" s="101"/>
      <c r="F24" s="101"/>
      <c r="G24" s="101"/>
      <c r="H24" s="116"/>
      <c r="I24" s="191">
        <v>10000000</v>
      </c>
      <c r="J24" s="201"/>
      <c r="K24" s="211">
        <f>MIN(K23,I24)</f>
        <v>10000000</v>
      </c>
    </row>
    <row r="25" spans="1:11">
      <c r="A25" s="177"/>
      <c r="B25" s="177"/>
      <c r="C25" s="177"/>
      <c r="D25" s="177"/>
      <c r="E25" s="177"/>
      <c r="F25" s="177"/>
      <c r="G25" s="177"/>
      <c r="H25" s="177"/>
      <c r="I25" s="192"/>
      <c r="J25" s="202"/>
      <c r="K25" s="212"/>
    </row>
    <row r="26" spans="1:11" ht="53.5" customHeight="1">
      <c r="A26" s="92" t="s">
        <v>28</v>
      </c>
      <c r="B26" s="98" t="s">
        <v>13</v>
      </c>
      <c r="C26" s="92" t="s">
        <v>30</v>
      </c>
      <c r="D26" s="92" t="s">
        <v>51</v>
      </c>
      <c r="E26" s="92" t="s">
        <v>18</v>
      </c>
      <c r="F26" s="105" t="s">
        <v>37</v>
      </c>
      <c r="G26" s="107" t="s">
        <v>41</v>
      </c>
      <c r="H26" s="107" t="s">
        <v>23</v>
      </c>
      <c r="I26" s="92" t="s">
        <v>36</v>
      </c>
      <c r="J26" s="92" t="s">
        <v>34</v>
      </c>
      <c r="K26" s="105" t="s">
        <v>2</v>
      </c>
    </row>
    <row r="27" spans="1:11">
      <c r="A27" s="134">
        <v>3</v>
      </c>
      <c r="B27" s="100" t="s">
        <v>64</v>
      </c>
      <c r="C27" s="99" t="s">
        <v>120</v>
      </c>
      <c r="D27" s="99">
        <v>25</v>
      </c>
      <c r="E27" s="99">
        <v>20</v>
      </c>
      <c r="F27" s="99" t="s">
        <v>87</v>
      </c>
      <c r="G27" s="108">
        <v>1500000</v>
      </c>
      <c r="H27" s="61">
        <f>ROUNDDOWN(G27/4*3,-3)</f>
        <v>1125000</v>
      </c>
      <c r="I27" s="188"/>
      <c r="J27" s="115">
        <v>1</v>
      </c>
      <c r="K27" s="119">
        <f>H27*J27</f>
        <v>1125000</v>
      </c>
    </row>
    <row r="28" spans="1:11">
      <c r="A28" s="174"/>
      <c r="B28" s="100" t="s">
        <v>64</v>
      </c>
      <c r="C28" s="99" t="s">
        <v>120</v>
      </c>
      <c r="D28" s="99">
        <v>25</v>
      </c>
      <c r="E28" s="99">
        <v>20</v>
      </c>
      <c r="F28" s="99" t="s">
        <v>16</v>
      </c>
      <c r="G28" s="108">
        <v>120000</v>
      </c>
      <c r="H28" s="61">
        <f>ROUNDDOWN(G28/4*3,-3)</f>
        <v>90000</v>
      </c>
      <c r="I28" s="188"/>
      <c r="J28" s="115">
        <v>25</v>
      </c>
      <c r="K28" s="119">
        <f>H28*J28</f>
        <v>2250000</v>
      </c>
    </row>
    <row r="29" spans="1:11">
      <c r="A29" s="174"/>
      <c r="B29" s="100"/>
      <c r="C29" s="45"/>
      <c r="D29" s="99"/>
      <c r="E29" s="99"/>
      <c r="F29" s="99"/>
      <c r="G29" s="108"/>
      <c r="H29" s="61">
        <f>ROUNDDOWN(G29/4*3,-3)</f>
        <v>0</v>
      </c>
      <c r="I29" s="188"/>
      <c r="J29" s="115"/>
      <c r="K29" s="119">
        <f>H29*J29</f>
        <v>0</v>
      </c>
    </row>
    <row r="30" spans="1:11">
      <c r="A30" s="174"/>
      <c r="B30" s="99"/>
      <c r="C30" s="45"/>
      <c r="D30" s="99"/>
      <c r="E30" s="99"/>
      <c r="F30" s="99"/>
      <c r="G30" s="108"/>
      <c r="H30" s="61">
        <f>ROUNDDOWN(G30/4*3,-3)</f>
        <v>0</v>
      </c>
      <c r="I30" s="188"/>
      <c r="J30" s="115"/>
      <c r="K30" s="119">
        <f>H30*J30</f>
        <v>0</v>
      </c>
    </row>
    <row r="31" spans="1:11" ht="19.5">
      <c r="A31" s="175"/>
      <c r="B31" s="167"/>
      <c r="C31" s="45"/>
      <c r="D31" s="167"/>
      <c r="E31" s="167"/>
      <c r="F31" s="167"/>
      <c r="G31" s="108"/>
      <c r="H31" s="186">
        <f>ROUNDDOWN(G31/4*3,-3)</f>
        <v>0</v>
      </c>
      <c r="I31" s="189"/>
      <c r="J31" s="115"/>
      <c r="K31" s="119">
        <f>H31*J31</f>
        <v>0</v>
      </c>
    </row>
    <row r="32" spans="1:11" ht="20.25">
      <c r="A32" s="176" t="s">
        <v>88</v>
      </c>
      <c r="B32" s="181"/>
      <c r="C32" s="181"/>
      <c r="D32" s="181"/>
      <c r="E32" s="181"/>
      <c r="F32" s="181"/>
      <c r="G32" s="181"/>
      <c r="H32" s="187"/>
      <c r="I32" s="190"/>
      <c r="J32" s="200"/>
      <c r="K32" s="210">
        <f>SUM(K27:K31)</f>
        <v>3375000</v>
      </c>
    </row>
    <row r="33" spans="1:11" ht="19.5">
      <c r="A33" s="94" t="s">
        <v>22</v>
      </c>
      <c r="B33" s="101"/>
      <c r="C33" s="101"/>
      <c r="D33" s="101"/>
      <c r="E33" s="101"/>
      <c r="F33" s="101"/>
      <c r="G33" s="101"/>
      <c r="H33" s="116"/>
      <c r="I33" s="191">
        <v>10000000</v>
      </c>
      <c r="J33" s="201"/>
      <c r="K33" s="211">
        <f>MIN(K32,I33)</f>
        <v>3375000</v>
      </c>
    </row>
    <row r="34" spans="1:11">
      <c r="A34" s="177"/>
      <c r="B34" s="177"/>
      <c r="C34" s="177"/>
      <c r="D34" s="177"/>
      <c r="E34" s="177"/>
      <c r="F34" s="177"/>
      <c r="G34" s="177"/>
      <c r="H34" s="177"/>
      <c r="I34" s="192"/>
      <c r="J34" s="202"/>
      <c r="K34" s="212"/>
    </row>
    <row r="35" spans="1:11" ht="53.5" customHeight="1">
      <c r="A35" s="92" t="s">
        <v>28</v>
      </c>
      <c r="B35" s="98" t="s">
        <v>13</v>
      </c>
      <c r="C35" s="92" t="s">
        <v>30</v>
      </c>
      <c r="D35" s="92" t="s">
        <v>51</v>
      </c>
      <c r="E35" s="92" t="s">
        <v>18</v>
      </c>
      <c r="F35" s="105" t="s">
        <v>37</v>
      </c>
      <c r="G35" s="107" t="s">
        <v>41</v>
      </c>
      <c r="H35" s="107" t="s">
        <v>23</v>
      </c>
      <c r="I35" s="92" t="s">
        <v>36</v>
      </c>
      <c r="J35" s="92" t="s">
        <v>34</v>
      </c>
      <c r="K35" s="105" t="s">
        <v>2</v>
      </c>
    </row>
    <row r="36" spans="1:11">
      <c r="A36" s="134">
        <v>4</v>
      </c>
      <c r="B36" s="99"/>
      <c r="C36" s="45"/>
      <c r="D36" s="99"/>
      <c r="E36" s="99"/>
      <c r="F36" s="99"/>
      <c r="G36" s="108"/>
      <c r="H36" s="61">
        <f>ROUNDDOWN(G36/4*3,-3)</f>
        <v>0</v>
      </c>
      <c r="I36" s="188"/>
      <c r="J36" s="72"/>
      <c r="K36" s="119">
        <f>H36*J36</f>
        <v>0</v>
      </c>
    </row>
    <row r="37" spans="1:11">
      <c r="A37" s="174"/>
      <c r="B37" s="99"/>
      <c r="C37" s="45"/>
      <c r="D37" s="99"/>
      <c r="E37" s="99"/>
      <c r="F37" s="99"/>
      <c r="G37" s="108"/>
      <c r="H37" s="61">
        <f>ROUNDDOWN(G37/4*3,-3)</f>
        <v>0</v>
      </c>
      <c r="I37" s="188"/>
      <c r="J37" s="72"/>
      <c r="K37" s="119">
        <f>H37*J37</f>
        <v>0</v>
      </c>
    </row>
    <row r="38" spans="1:11">
      <c r="A38" s="174"/>
      <c r="B38" s="99"/>
      <c r="C38" s="45"/>
      <c r="D38" s="99"/>
      <c r="E38" s="99"/>
      <c r="F38" s="99"/>
      <c r="G38" s="108"/>
      <c r="H38" s="61">
        <f>ROUNDDOWN(G38/4*3,-3)</f>
        <v>0</v>
      </c>
      <c r="I38" s="188"/>
      <c r="J38" s="72"/>
      <c r="K38" s="119">
        <f>H38*J38</f>
        <v>0</v>
      </c>
    </row>
    <row r="39" spans="1:11">
      <c r="A39" s="174"/>
      <c r="B39" s="99"/>
      <c r="C39" s="45"/>
      <c r="D39" s="99"/>
      <c r="E39" s="99"/>
      <c r="F39" s="99"/>
      <c r="G39" s="108"/>
      <c r="H39" s="61">
        <f>ROUNDDOWN(G39/4*3,-3)</f>
        <v>0</v>
      </c>
      <c r="I39" s="188"/>
      <c r="J39" s="72"/>
      <c r="K39" s="119">
        <f>H39*J39</f>
        <v>0</v>
      </c>
    </row>
    <row r="40" spans="1:11" ht="19.5">
      <c r="A40" s="175"/>
      <c r="B40" s="167"/>
      <c r="C40" s="45"/>
      <c r="D40" s="167"/>
      <c r="E40" s="167"/>
      <c r="F40" s="167"/>
      <c r="G40" s="108"/>
      <c r="H40" s="186">
        <f>ROUNDDOWN(G40/4*3,-3)</f>
        <v>0</v>
      </c>
      <c r="I40" s="189"/>
      <c r="J40" s="72"/>
      <c r="K40" s="119">
        <f>H40*J40</f>
        <v>0</v>
      </c>
    </row>
    <row r="41" spans="1:11" ht="20.25">
      <c r="A41" s="176" t="s">
        <v>88</v>
      </c>
      <c r="B41" s="181"/>
      <c r="C41" s="181"/>
      <c r="D41" s="181"/>
      <c r="E41" s="181"/>
      <c r="F41" s="181"/>
      <c r="G41" s="181"/>
      <c r="H41" s="187"/>
      <c r="I41" s="190"/>
      <c r="J41" s="200"/>
      <c r="K41" s="210">
        <f>SUM(K36:K40)</f>
        <v>0</v>
      </c>
    </row>
    <row r="42" spans="1:11" ht="19.5">
      <c r="A42" s="94" t="s">
        <v>22</v>
      </c>
      <c r="B42" s="101"/>
      <c r="C42" s="101"/>
      <c r="D42" s="101"/>
      <c r="E42" s="101"/>
      <c r="F42" s="101"/>
      <c r="G42" s="101"/>
      <c r="H42" s="116"/>
      <c r="I42" s="191">
        <v>10000000</v>
      </c>
      <c r="J42" s="201"/>
      <c r="K42" s="211">
        <f>MIN(K41,I42)</f>
        <v>0</v>
      </c>
    </row>
    <row r="43" spans="1:11">
      <c r="A43" s="177"/>
      <c r="B43" s="177"/>
      <c r="C43" s="177"/>
      <c r="D43" s="177"/>
      <c r="E43" s="177"/>
      <c r="F43" s="177"/>
      <c r="G43" s="177"/>
      <c r="H43" s="177"/>
      <c r="I43" s="192"/>
      <c r="J43" s="202"/>
      <c r="K43" s="212"/>
    </row>
    <row r="44" spans="1:11" ht="19.5">
      <c r="A44" s="177"/>
      <c r="B44" s="177"/>
      <c r="C44" s="177"/>
      <c r="D44" s="177"/>
      <c r="E44" s="177"/>
      <c r="F44" s="177"/>
      <c r="G44" s="177"/>
      <c r="H44" s="177"/>
      <c r="I44" s="192"/>
      <c r="J44" s="202"/>
      <c r="K44" s="212"/>
    </row>
    <row r="45" spans="1:11" ht="19.5">
      <c r="A45" s="177"/>
      <c r="B45" s="177"/>
      <c r="C45" s="177"/>
      <c r="D45" s="177"/>
      <c r="E45" s="177"/>
      <c r="F45" s="177"/>
      <c r="G45" s="177"/>
      <c r="H45" s="177"/>
      <c r="I45" s="193" t="s">
        <v>89</v>
      </c>
      <c r="J45" s="203"/>
      <c r="K45" s="213"/>
    </row>
    <row r="46" spans="1:11" ht="19.5">
      <c r="A46" s="177"/>
      <c r="B46" s="177"/>
      <c r="C46" s="177"/>
      <c r="D46" s="177"/>
      <c r="E46" s="177"/>
      <c r="F46" s="177"/>
      <c r="G46" s="177"/>
      <c r="H46" s="177"/>
      <c r="I46" s="194">
        <f>K15+K24+K33+K42</f>
        <v>19515000</v>
      </c>
      <c r="J46" s="204"/>
      <c r="K46" s="214"/>
    </row>
    <row r="47" spans="1:11">
      <c r="A47" s="177"/>
      <c r="B47" s="177"/>
      <c r="C47" s="177"/>
      <c r="D47" s="177"/>
      <c r="E47" s="177"/>
      <c r="F47" s="177"/>
      <c r="G47" s="177"/>
      <c r="H47" s="177"/>
      <c r="I47" s="195"/>
      <c r="J47" s="205"/>
      <c r="K47" s="215"/>
    </row>
    <row r="48" spans="1:11" ht="24" customHeight="1">
      <c r="I48" s="149" t="s">
        <v>53</v>
      </c>
      <c r="J48" s="153"/>
      <c r="K48" s="158"/>
    </row>
    <row r="49" spans="9:11" ht="23.25" customHeight="1">
      <c r="I49" s="150"/>
      <c r="J49" s="14"/>
      <c r="K49" s="159"/>
    </row>
    <row r="50" spans="9:11">
      <c r="I50" s="151"/>
      <c r="J50" s="154"/>
      <c r="K50" s="160"/>
    </row>
    <row r="51" spans="9:11">
      <c r="J51" s="206"/>
      <c r="K51" s="206"/>
    </row>
  </sheetData>
  <sheetProtection password="CC2F" sheet="1" objects="1" scenarios="1" selectLockedCells="1" selectUnlockedCells="1"/>
  <mergeCells count="21">
    <mergeCell ref="A1:B1"/>
    <mergeCell ref="C1:I1"/>
    <mergeCell ref="J3:K3"/>
    <mergeCell ref="J4:K4"/>
    <mergeCell ref="J5:K5"/>
    <mergeCell ref="J6:K6"/>
    <mergeCell ref="A14:H14"/>
    <mergeCell ref="A15:H15"/>
    <mergeCell ref="A23:H23"/>
    <mergeCell ref="A24:H24"/>
    <mergeCell ref="A32:H32"/>
    <mergeCell ref="A33:H33"/>
    <mergeCell ref="A41:H41"/>
    <mergeCell ref="A42:H42"/>
    <mergeCell ref="I45:K45"/>
    <mergeCell ref="I46:K46"/>
    <mergeCell ref="A9:A13"/>
    <mergeCell ref="A18:A22"/>
    <mergeCell ref="A27:A31"/>
    <mergeCell ref="A36:A40"/>
    <mergeCell ref="I48:K50"/>
  </mergeCells>
  <phoneticPr fontId="2"/>
  <conditionalFormatting sqref="K42">
    <cfRule type="cellIs" dxfId="6" priority="1" operator="equal">
      <formula>0</formula>
    </cfRule>
  </conditionalFormatting>
  <conditionalFormatting sqref="K34 K43:K44">
    <cfRule type="cellIs" dxfId="5" priority="2" operator="equal">
      <formula>0</formula>
    </cfRule>
  </conditionalFormatting>
  <conditionalFormatting sqref="K33 K47">
    <cfRule type="cellIs" dxfId="4" priority="3" operator="equal">
      <formula>0</formula>
    </cfRule>
  </conditionalFormatting>
  <conditionalFormatting sqref="K24">
    <cfRule type="cellIs" dxfId="3" priority="4" operator="equal">
      <formula>0</formula>
    </cfRule>
  </conditionalFormatting>
  <conditionalFormatting sqref="K15:K16 K25">
    <cfRule type="cellIs" dxfId="2" priority="5" operator="equal">
      <formula>0</formula>
    </cfRule>
  </conditionalFormatting>
  <hyperlinks>
    <hyperlink ref="J6" r:id="rId1"/>
  </hyperlinks>
  <printOptions horizontalCentered="1" verticalCentered="1"/>
  <pageMargins left="0.7" right="0.7" top="0.75" bottom="0.75" header="0.3" footer="0.3"/>
  <pageSetup paperSize="9" scale="49" fitToWidth="1" fitToHeight="1" orientation="portrait" usePrinterDefaults="1"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選択肢!$C$2:$C$8</xm:f>
          </x14:formula1>
          <xm:sqref>F36:F40 F18:F22 F9:F13 F27:F31</xm:sqref>
        </x14:dataValidation>
        <x14:dataValidation type="list" allowBlank="1" showDropDown="0" showInputMessage="1" showErrorMessage="1">
          <x14:formula1>
            <xm:f>選択肢!$A$2:$A$64</xm:f>
          </x14:formula1>
          <xm:sqref>C9:C13 C27:C31 C36:C40 C18:C22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E69A"/>
    <pageSetUpPr fitToPage="1"/>
  </sheetPr>
  <dimension ref="A1:I44"/>
  <sheetViews>
    <sheetView view="pageBreakPreview" zoomScaleSheetLayoutView="100" workbookViewId="0">
      <pane ySplit="1" topLeftCell="A11" activePane="bottomLeft" state="frozen"/>
      <selection pane="bottomLeft" activeCell="A2" sqref="A2:XFD2"/>
    </sheetView>
  </sheetViews>
  <sheetFormatPr defaultColWidth="9" defaultRowHeight="18.75"/>
  <cols>
    <col min="1" max="1" width="3.625" style="1" customWidth="1"/>
    <col min="2" max="2" width="7.125" style="1" customWidth="1"/>
    <col min="3" max="3" width="17.08203125" style="1" customWidth="1"/>
    <col min="4" max="4" width="35.625" style="16" customWidth="1"/>
    <col min="5" max="5" width="16.09765625" style="18" customWidth="1"/>
    <col min="6" max="6" width="17.69921875" style="18" customWidth="1"/>
    <col min="7" max="7" width="13.5" style="1" customWidth="1"/>
    <col min="8" max="8" width="15.83203125" style="1" customWidth="1"/>
    <col min="9" max="9" width="3.625" style="1" customWidth="1"/>
    <col min="10" max="16384" width="9" style="1"/>
  </cols>
  <sheetData>
    <row r="1" spans="1:9" s="1" customFormat="1" ht="34.5" customHeight="1">
      <c r="A1" s="123" t="s">
        <v>95</v>
      </c>
      <c r="B1" s="102"/>
      <c r="C1" s="102"/>
      <c r="D1" s="102"/>
      <c r="E1" s="102"/>
      <c r="F1" s="102"/>
      <c r="G1" s="102"/>
      <c r="H1" s="102"/>
      <c r="I1" s="96"/>
    </row>
    <row r="2" spans="1:9" s="1" customFormat="1">
      <c r="A2" s="124"/>
      <c r="B2" s="124"/>
      <c r="C2" s="124"/>
      <c r="D2" s="124"/>
      <c r="E2" s="124"/>
      <c r="F2" s="124"/>
      <c r="G2" s="124"/>
      <c r="H2" s="124"/>
      <c r="I2" s="124"/>
    </row>
    <row r="3" spans="1:9" s="1" customFormat="1" ht="19.2" customHeight="1">
      <c r="A3" s="125"/>
      <c r="B3" s="125" t="s">
        <v>54</v>
      </c>
      <c r="C3" s="135"/>
      <c r="D3" s="135"/>
      <c r="E3" s="135"/>
      <c r="F3" s="135"/>
      <c r="G3" s="135"/>
      <c r="H3" s="135"/>
      <c r="I3" s="135"/>
    </row>
    <row r="4" spans="1:9" s="1" customFormat="1" ht="74.25" customHeight="1">
      <c r="A4" s="126"/>
      <c r="B4" s="128" t="s">
        <v>92</v>
      </c>
      <c r="C4" s="136"/>
      <c r="D4" s="136"/>
      <c r="E4" s="136"/>
      <c r="F4" s="136"/>
      <c r="G4" s="136"/>
      <c r="H4" s="155"/>
      <c r="I4" s="161"/>
    </row>
    <row r="5" spans="1:9" s="1" customFormat="1">
      <c r="A5" s="127"/>
      <c r="B5" s="129"/>
      <c r="C5" s="129"/>
      <c r="D5" s="129"/>
      <c r="E5" s="129"/>
      <c r="F5" s="145"/>
      <c r="G5" s="145"/>
      <c r="H5" s="129"/>
      <c r="I5" s="129"/>
    </row>
    <row r="6" spans="1:9" s="1" customFormat="1" ht="19.5">
      <c r="A6" s="127"/>
      <c r="B6" s="130" t="s">
        <v>65</v>
      </c>
      <c r="C6" s="129"/>
      <c r="D6" s="140"/>
      <c r="E6" s="129"/>
      <c r="F6" s="145"/>
      <c r="G6" s="145"/>
      <c r="H6" s="129"/>
      <c r="I6" s="129"/>
    </row>
    <row r="7" spans="1:9" s="1" customFormat="1" ht="71.25" customHeight="1">
      <c r="A7" s="127"/>
      <c r="B7" s="128" t="s">
        <v>27</v>
      </c>
      <c r="C7" s="136"/>
      <c r="D7" s="136"/>
      <c r="E7" s="136"/>
      <c r="F7" s="136"/>
      <c r="G7" s="136"/>
      <c r="H7" s="155"/>
      <c r="I7" s="161"/>
    </row>
    <row r="8" spans="1:9" s="1" customFormat="1" ht="50" customHeight="1">
      <c r="A8" s="127"/>
      <c r="B8" s="131" t="s">
        <v>94</v>
      </c>
      <c r="C8" s="137"/>
      <c r="D8" s="137"/>
      <c r="E8" s="137"/>
      <c r="F8" s="137"/>
      <c r="G8" s="137"/>
      <c r="H8" s="156"/>
      <c r="I8" s="161"/>
    </row>
    <row r="9" spans="1:9" s="1" customFormat="1">
      <c r="A9" s="127"/>
      <c r="B9" s="132"/>
      <c r="C9" s="106"/>
      <c r="D9" s="106"/>
      <c r="E9" s="106"/>
      <c r="F9" s="106"/>
      <c r="G9" s="106"/>
      <c r="H9" s="106"/>
      <c r="I9" s="106"/>
    </row>
    <row r="10" spans="1:9">
      <c r="F10" s="112"/>
      <c r="G10" s="65" t="s">
        <v>29</v>
      </c>
      <c r="H10" s="197"/>
      <c r="I10" s="217"/>
    </row>
    <row r="11" spans="1:9">
      <c r="B11" s="1" t="s">
        <v>66</v>
      </c>
      <c r="F11" s="112"/>
      <c r="G11" s="65" t="s">
        <v>19</v>
      </c>
      <c r="H11" s="197"/>
      <c r="I11" s="217"/>
    </row>
    <row r="12" spans="1:9">
      <c r="A12" s="17"/>
      <c r="B12" s="90"/>
      <c r="C12" s="1" t="s">
        <v>3</v>
      </c>
      <c r="F12" s="112"/>
      <c r="G12" s="65" t="s">
        <v>4</v>
      </c>
      <c r="H12" s="197"/>
      <c r="I12" s="217"/>
    </row>
    <row r="13" spans="1:9">
      <c r="A13" s="17"/>
      <c r="B13" s="91"/>
      <c r="C13" s="1" t="s">
        <v>25</v>
      </c>
      <c r="F13" s="112"/>
      <c r="G13" s="65" t="s">
        <v>35</v>
      </c>
      <c r="H13" s="198"/>
      <c r="I13" s="217"/>
    </row>
    <row r="14" spans="1:9">
      <c r="A14" s="17"/>
      <c r="B14" s="133"/>
      <c r="F14" s="16"/>
      <c r="G14" s="10"/>
      <c r="H14" s="10"/>
    </row>
    <row r="15" spans="1:9" ht="53.5" customHeight="1">
      <c r="B15" s="92" t="s">
        <v>31</v>
      </c>
      <c r="C15" s="98" t="s">
        <v>13</v>
      </c>
      <c r="D15" s="92" t="s">
        <v>30</v>
      </c>
      <c r="E15" s="107" t="s">
        <v>41</v>
      </c>
      <c r="F15" s="107" t="s">
        <v>23</v>
      </c>
      <c r="G15" s="146" t="s">
        <v>93</v>
      </c>
      <c r="H15" s="92" t="s">
        <v>38</v>
      </c>
    </row>
    <row r="16" spans="1:9">
      <c r="B16" s="93">
        <v>1</v>
      </c>
      <c r="C16" s="45"/>
      <c r="D16" s="45"/>
      <c r="E16" s="142"/>
      <c r="F16" s="61">
        <f t="shared" ref="F16:F30" si="0">ROUNDDOWN(E16/4*3,-3)</f>
        <v>0</v>
      </c>
      <c r="G16" s="148" t="str">
        <f t="shared" ref="G16:G30" si="1">IF(F16&gt;=1,450000,"")</f>
        <v/>
      </c>
      <c r="H16" s="148">
        <f t="shared" ref="H16:H30" si="2">MIN(F16,G16)</f>
        <v>0</v>
      </c>
    </row>
    <row r="17" spans="2:8">
      <c r="B17" s="93">
        <v>2</v>
      </c>
      <c r="C17" s="138"/>
      <c r="D17" s="45"/>
      <c r="E17" s="143"/>
      <c r="F17" s="61">
        <f t="shared" si="0"/>
        <v>0</v>
      </c>
      <c r="G17" s="148" t="str">
        <f t="shared" si="1"/>
        <v/>
      </c>
      <c r="H17" s="148">
        <f t="shared" si="2"/>
        <v>0</v>
      </c>
    </row>
    <row r="18" spans="2:8">
      <c r="B18" s="93">
        <v>3</v>
      </c>
      <c r="C18" s="138"/>
      <c r="D18" s="45"/>
      <c r="E18" s="143"/>
      <c r="F18" s="61">
        <f t="shared" si="0"/>
        <v>0</v>
      </c>
      <c r="G18" s="148" t="str">
        <f t="shared" si="1"/>
        <v/>
      </c>
      <c r="H18" s="148">
        <f t="shared" si="2"/>
        <v>0</v>
      </c>
    </row>
    <row r="19" spans="2:8">
      <c r="B19" s="93">
        <v>4</v>
      </c>
      <c r="C19" s="138"/>
      <c r="D19" s="45"/>
      <c r="E19" s="143"/>
      <c r="F19" s="61">
        <f t="shared" si="0"/>
        <v>0</v>
      </c>
      <c r="G19" s="148" t="str">
        <f t="shared" si="1"/>
        <v/>
      </c>
      <c r="H19" s="148">
        <f t="shared" si="2"/>
        <v>0</v>
      </c>
    </row>
    <row r="20" spans="2:8">
      <c r="B20" s="93">
        <v>5</v>
      </c>
      <c r="C20" s="138"/>
      <c r="D20" s="45"/>
      <c r="E20" s="143"/>
      <c r="F20" s="61">
        <f t="shared" si="0"/>
        <v>0</v>
      </c>
      <c r="G20" s="148" t="str">
        <f t="shared" si="1"/>
        <v/>
      </c>
      <c r="H20" s="148">
        <f t="shared" si="2"/>
        <v>0</v>
      </c>
    </row>
    <row r="21" spans="2:8">
      <c r="B21" s="93">
        <v>6</v>
      </c>
      <c r="C21" s="138"/>
      <c r="D21" s="45"/>
      <c r="E21" s="143"/>
      <c r="F21" s="61">
        <f t="shared" si="0"/>
        <v>0</v>
      </c>
      <c r="G21" s="148" t="str">
        <f t="shared" si="1"/>
        <v/>
      </c>
      <c r="H21" s="148">
        <f t="shared" si="2"/>
        <v>0</v>
      </c>
    </row>
    <row r="22" spans="2:8">
      <c r="B22" s="93">
        <v>7</v>
      </c>
      <c r="C22" s="138"/>
      <c r="D22" s="45"/>
      <c r="E22" s="143"/>
      <c r="F22" s="61">
        <f t="shared" si="0"/>
        <v>0</v>
      </c>
      <c r="G22" s="148" t="str">
        <f t="shared" si="1"/>
        <v/>
      </c>
      <c r="H22" s="148">
        <f t="shared" si="2"/>
        <v>0</v>
      </c>
    </row>
    <row r="23" spans="2:8">
      <c r="B23" s="93">
        <v>8</v>
      </c>
      <c r="C23" s="138"/>
      <c r="D23" s="45"/>
      <c r="E23" s="143"/>
      <c r="F23" s="61">
        <f t="shared" si="0"/>
        <v>0</v>
      </c>
      <c r="G23" s="148" t="str">
        <f t="shared" si="1"/>
        <v/>
      </c>
      <c r="H23" s="148">
        <f t="shared" si="2"/>
        <v>0</v>
      </c>
    </row>
    <row r="24" spans="2:8">
      <c r="B24" s="93">
        <v>9</v>
      </c>
      <c r="C24" s="138"/>
      <c r="D24" s="45"/>
      <c r="E24" s="143"/>
      <c r="F24" s="61">
        <f t="shared" si="0"/>
        <v>0</v>
      </c>
      <c r="G24" s="148" t="str">
        <f t="shared" si="1"/>
        <v/>
      </c>
      <c r="H24" s="148">
        <f t="shared" si="2"/>
        <v>0</v>
      </c>
    </row>
    <row r="25" spans="2:8">
      <c r="B25" s="93">
        <v>10</v>
      </c>
      <c r="C25" s="138"/>
      <c r="D25" s="45"/>
      <c r="E25" s="143"/>
      <c r="F25" s="61">
        <f t="shared" si="0"/>
        <v>0</v>
      </c>
      <c r="G25" s="148" t="str">
        <f t="shared" si="1"/>
        <v/>
      </c>
      <c r="H25" s="148">
        <f t="shared" si="2"/>
        <v>0</v>
      </c>
    </row>
    <row r="26" spans="2:8">
      <c r="B26" s="93">
        <v>11</v>
      </c>
      <c r="C26" s="138"/>
      <c r="D26" s="45"/>
      <c r="E26" s="143"/>
      <c r="F26" s="61">
        <f t="shared" si="0"/>
        <v>0</v>
      </c>
      <c r="G26" s="148" t="str">
        <f t="shared" si="1"/>
        <v/>
      </c>
      <c r="H26" s="148">
        <f t="shared" si="2"/>
        <v>0</v>
      </c>
    </row>
    <row r="27" spans="2:8">
      <c r="B27" s="93">
        <v>12</v>
      </c>
      <c r="C27" s="138"/>
      <c r="D27" s="45"/>
      <c r="E27" s="143"/>
      <c r="F27" s="61">
        <f t="shared" si="0"/>
        <v>0</v>
      </c>
      <c r="G27" s="148" t="str">
        <f t="shared" si="1"/>
        <v/>
      </c>
      <c r="H27" s="148">
        <f t="shared" si="2"/>
        <v>0</v>
      </c>
    </row>
    <row r="28" spans="2:8">
      <c r="B28" s="93">
        <v>13</v>
      </c>
      <c r="C28" s="138"/>
      <c r="D28" s="45"/>
      <c r="E28" s="143"/>
      <c r="F28" s="61">
        <f t="shared" si="0"/>
        <v>0</v>
      </c>
      <c r="G28" s="148" t="str">
        <f t="shared" si="1"/>
        <v/>
      </c>
      <c r="H28" s="148">
        <f t="shared" si="2"/>
        <v>0</v>
      </c>
    </row>
    <row r="29" spans="2:8">
      <c r="B29" s="93">
        <v>14</v>
      </c>
      <c r="C29" s="138"/>
      <c r="D29" s="45"/>
      <c r="E29" s="143"/>
      <c r="F29" s="61">
        <f t="shared" si="0"/>
        <v>0</v>
      </c>
      <c r="G29" s="148" t="str">
        <f t="shared" si="1"/>
        <v/>
      </c>
      <c r="H29" s="148">
        <f t="shared" si="2"/>
        <v>0</v>
      </c>
    </row>
    <row r="30" spans="2:8" ht="19.5">
      <c r="B30" s="134">
        <v>15</v>
      </c>
      <c r="C30" s="139"/>
      <c r="D30" s="45"/>
      <c r="E30" s="144"/>
      <c r="F30" s="61">
        <f t="shared" si="0"/>
        <v>0</v>
      </c>
      <c r="G30" s="148" t="str">
        <f t="shared" si="1"/>
        <v/>
      </c>
      <c r="H30" s="148">
        <f t="shared" si="2"/>
        <v>0</v>
      </c>
    </row>
    <row r="31" spans="2:8" ht="19.5">
      <c r="B31" s="94" t="s">
        <v>22</v>
      </c>
      <c r="C31" s="101"/>
      <c r="D31" s="101"/>
      <c r="E31" s="101"/>
      <c r="F31" s="101"/>
      <c r="G31" s="116"/>
      <c r="H31" s="172">
        <f>SUM(H16:H30)</f>
        <v>0</v>
      </c>
    </row>
    <row r="32" spans="2:8" s="1" customFormat="1" ht="11" customHeight="1">
      <c r="B32" s="95"/>
      <c r="C32" s="95"/>
      <c r="D32" s="95"/>
      <c r="E32" s="111"/>
      <c r="F32" s="111"/>
      <c r="G32" s="95"/>
      <c r="H32" s="95"/>
    </row>
    <row r="33" spans="1:8">
      <c r="A33" s="17"/>
      <c r="F33" s="149" t="s">
        <v>53</v>
      </c>
      <c r="G33" s="153"/>
      <c r="H33" s="158"/>
    </row>
    <row r="34" spans="1:8">
      <c r="A34" s="17"/>
      <c r="F34" s="150"/>
      <c r="G34" s="14"/>
      <c r="H34" s="159"/>
    </row>
    <row r="35" spans="1:8">
      <c r="F35" s="151"/>
      <c r="G35" s="154"/>
      <c r="H35" s="160"/>
    </row>
    <row r="36" spans="1:8">
      <c r="F36" s="1"/>
    </row>
    <row r="37" spans="1:8">
      <c r="F37" s="1"/>
    </row>
    <row r="38" spans="1:8">
      <c r="F38" s="1"/>
    </row>
    <row r="43" spans="1:8">
      <c r="A43" s="88"/>
    </row>
    <row r="44" spans="1:8">
      <c r="A44" s="88"/>
    </row>
  </sheetData>
  <mergeCells count="6">
    <mergeCell ref="A1:H1"/>
    <mergeCell ref="B4:H4"/>
    <mergeCell ref="B7:H7"/>
    <mergeCell ref="B8:H8"/>
    <mergeCell ref="B31:G31"/>
    <mergeCell ref="F33:H35"/>
  </mergeCells>
  <phoneticPr fontId="2"/>
  <conditionalFormatting sqref="G16:H30">
    <cfRule type="cellIs" dxfId="1" priority="1" operator="equal">
      <formula>0</formula>
    </cfRule>
  </conditionalFormatting>
  <printOptions horizontalCentered="1" verticalCentered="1"/>
  <pageMargins left="0.7" right="0.7" top="0.75" bottom="0.75" header="0.3" footer="0.3"/>
  <pageSetup paperSize="9" scale="61" fitToWidth="1" fitToHeight="1" orientation="portrait" usePrinterDefaults="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選択肢!$A$2:$A$64</xm:f>
          </x14:formula1>
          <xm:sqref>D16:D30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H21"/>
  <sheetViews>
    <sheetView view="pageBreakPreview" zoomScale="130" zoomScaleSheetLayoutView="130" workbookViewId="0">
      <selection activeCell="C26" sqref="C26"/>
    </sheetView>
  </sheetViews>
  <sheetFormatPr defaultColWidth="9" defaultRowHeight="18.75"/>
  <cols>
    <col min="1" max="1" width="8.625" style="1" customWidth="1"/>
    <col min="2" max="2" width="17.08203125" style="1" customWidth="1"/>
    <col min="3" max="3" width="35.625" style="16" customWidth="1"/>
    <col min="4" max="4" width="16.09765625" style="18" customWidth="1"/>
    <col min="5" max="5" width="17.69921875" style="18" customWidth="1"/>
    <col min="6" max="6" width="13.5" style="1" customWidth="1"/>
    <col min="7" max="7" width="20.5" style="1" bestFit="1" customWidth="1"/>
    <col min="8" max="8" width="3.625" style="1" customWidth="1"/>
    <col min="9" max="16384" width="9" style="1"/>
  </cols>
  <sheetData>
    <row r="1" spans="1:8" s="1" customFormat="1" ht="24.75">
      <c r="A1" s="218" t="s">
        <v>63</v>
      </c>
      <c r="B1" s="96"/>
      <c r="C1" s="216" t="s">
        <v>95</v>
      </c>
      <c r="D1" s="216"/>
      <c r="E1" s="216"/>
      <c r="F1" s="216"/>
      <c r="G1" s="96"/>
      <c r="H1" s="96"/>
    </row>
    <row r="2" spans="1:8" s="1" customFormat="1">
      <c r="A2" s="124"/>
      <c r="B2" s="124"/>
      <c r="C2" s="124"/>
      <c r="D2" s="124"/>
      <c r="E2" s="124"/>
      <c r="F2" s="124"/>
      <c r="G2" s="124"/>
      <c r="H2" s="124"/>
    </row>
    <row r="3" spans="1:8">
      <c r="E3" s="112"/>
      <c r="F3" s="65" t="s">
        <v>29</v>
      </c>
      <c r="G3" s="113" t="s">
        <v>40</v>
      </c>
      <c r="H3" s="221"/>
    </row>
    <row r="4" spans="1:8">
      <c r="A4" s="1" t="s">
        <v>66</v>
      </c>
      <c r="E4" s="112"/>
      <c r="F4" s="65" t="s">
        <v>19</v>
      </c>
      <c r="G4" s="113" t="s">
        <v>39</v>
      </c>
      <c r="H4" s="221"/>
    </row>
    <row r="5" spans="1:8">
      <c r="A5" s="90"/>
      <c r="B5" s="1" t="s">
        <v>3</v>
      </c>
      <c r="E5" s="112"/>
      <c r="F5" s="65" t="s">
        <v>4</v>
      </c>
      <c r="G5" s="113" t="s">
        <v>46</v>
      </c>
      <c r="H5" s="221"/>
    </row>
    <row r="6" spans="1:8">
      <c r="A6" s="91"/>
      <c r="B6" s="1" t="s">
        <v>25</v>
      </c>
      <c r="E6" s="112"/>
      <c r="F6" s="65" t="s">
        <v>35</v>
      </c>
      <c r="G6" s="114" t="s">
        <v>20</v>
      </c>
      <c r="H6" s="221"/>
    </row>
    <row r="7" spans="1:8">
      <c r="A7" s="133"/>
      <c r="E7" s="16"/>
      <c r="F7" s="10"/>
      <c r="G7" s="10"/>
    </row>
    <row r="8" spans="1:8" ht="53.5" customHeight="1">
      <c r="A8" s="92" t="s">
        <v>31</v>
      </c>
      <c r="B8" s="98" t="s">
        <v>13</v>
      </c>
      <c r="C8" s="92" t="s">
        <v>30</v>
      </c>
      <c r="D8" s="107" t="s">
        <v>41</v>
      </c>
      <c r="E8" s="107" t="s">
        <v>23</v>
      </c>
      <c r="F8" s="146" t="s">
        <v>93</v>
      </c>
      <c r="G8" s="92" t="s">
        <v>38</v>
      </c>
    </row>
    <row r="9" spans="1:8">
      <c r="A9" s="93">
        <v>1</v>
      </c>
      <c r="B9" s="99" t="s">
        <v>42</v>
      </c>
      <c r="C9" s="99" t="s">
        <v>102</v>
      </c>
      <c r="D9" s="219">
        <v>450000</v>
      </c>
      <c r="E9" s="61">
        <f>ROUNDDOWN(D9/4*3,-3)</f>
        <v>337000</v>
      </c>
      <c r="F9" s="148">
        <f>IF(E9&gt;=1,450000,"")</f>
        <v>450000</v>
      </c>
      <c r="G9" s="148">
        <f>MIN(E9,F9)</f>
        <v>337000</v>
      </c>
    </row>
    <row r="10" spans="1:8">
      <c r="A10" s="93">
        <v>2</v>
      </c>
      <c r="B10" s="100"/>
      <c r="C10" s="45"/>
      <c r="D10" s="220"/>
      <c r="E10" s="61">
        <f>ROUNDDOWN(D10/4*3,-3)</f>
        <v>0</v>
      </c>
      <c r="F10" s="148" t="str">
        <f>IF(E10&gt;=1,450000,"")</f>
        <v/>
      </c>
      <c r="G10" s="148">
        <f>MIN(E10,F10)</f>
        <v>0</v>
      </c>
    </row>
    <row r="11" spans="1:8">
      <c r="A11" s="93">
        <v>3</v>
      </c>
      <c r="B11" s="100"/>
      <c r="C11" s="45"/>
      <c r="D11" s="220"/>
      <c r="E11" s="61">
        <f>ROUNDDOWN(D11/4*3,-3)</f>
        <v>0</v>
      </c>
      <c r="F11" s="148" t="str">
        <f>IF(E11&gt;=1,450000,"")</f>
        <v/>
      </c>
      <c r="G11" s="148">
        <f>MIN(E11,F11)</f>
        <v>0</v>
      </c>
    </row>
    <row r="12" spans="1:8">
      <c r="A12" s="93">
        <v>4</v>
      </c>
      <c r="B12" s="100"/>
      <c r="C12" s="45"/>
      <c r="D12" s="220"/>
      <c r="E12" s="61">
        <f>ROUNDDOWN(D12/4*3,-3)</f>
        <v>0</v>
      </c>
      <c r="F12" s="148" t="str">
        <f>IF(E12&gt;=1,450000,"")</f>
        <v/>
      </c>
      <c r="G12" s="148">
        <f>MIN(E12,F12)</f>
        <v>0</v>
      </c>
    </row>
    <row r="13" spans="1:8" ht="19.5">
      <c r="A13" s="93">
        <v>5</v>
      </c>
      <c r="B13" s="100"/>
      <c r="C13" s="45"/>
      <c r="D13" s="220"/>
      <c r="E13" s="61">
        <f>ROUNDDOWN(D13/4*3,-3)</f>
        <v>0</v>
      </c>
      <c r="F13" s="148" t="str">
        <f>IF(E13&gt;=1,450000,"")</f>
        <v/>
      </c>
      <c r="G13" s="148">
        <f>MIN(E13,F13)</f>
        <v>0</v>
      </c>
    </row>
    <row r="14" spans="1:8" ht="19.5">
      <c r="A14" s="94" t="s">
        <v>22</v>
      </c>
      <c r="B14" s="101"/>
      <c r="C14" s="101"/>
      <c r="D14" s="101"/>
      <c r="E14" s="101"/>
      <c r="F14" s="116"/>
      <c r="G14" s="172">
        <f>SUM(G9:G13)</f>
        <v>337000</v>
      </c>
    </row>
    <row r="15" spans="1:8" s="1" customFormat="1" ht="11" customHeight="1">
      <c r="A15" s="95"/>
      <c r="B15" s="95"/>
      <c r="C15" s="95"/>
      <c r="D15" s="111"/>
      <c r="E15" s="111"/>
      <c r="F15" s="95"/>
      <c r="G15" s="95"/>
    </row>
    <row r="16" spans="1:8">
      <c r="E16" s="149" t="s">
        <v>53</v>
      </c>
      <c r="F16" s="153"/>
      <c r="G16" s="158"/>
    </row>
    <row r="17" spans="5:7">
      <c r="E17" s="150"/>
      <c r="F17" s="14"/>
      <c r="G17" s="159"/>
    </row>
    <row r="18" spans="5:7">
      <c r="E18" s="151"/>
      <c r="F18" s="154"/>
      <c r="G18" s="160"/>
    </row>
    <row r="19" spans="5:7">
      <c r="E19" s="1"/>
    </row>
    <row r="20" spans="5:7">
      <c r="E20" s="1"/>
    </row>
    <row r="21" spans="5:7">
      <c r="E21" s="1"/>
    </row>
  </sheetData>
  <sheetProtection password="CC2F" sheet="1" objects="1" scenarios="1" selectLockedCells="1" selectUnlockedCells="1"/>
  <mergeCells count="3">
    <mergeCell ref="C1:F1"/>
    <mergeCell ref="A14:F14"/>
    <mergeCell ref="E16:G18"/>
  </mergeCells>
  <phoneticPr fontId="2"/>
  <conditionalFormatting sqref="F9:G13">
    <cfRule type="cellIs" dxfId="0" priority="1" operator="equal">
      <formula>0</formula>
    </cfRule>
  </conditionalFormatting>
  <hyperlinks>
    <hyperlink ref="G6" r:id="rId1"/>
  </hyperlinks>
  <printOptions horizontalCentered="1" verticalCentered="1"/>
  <pageMargins left="0.7" right="0.7" top="0.75" bottom="0.75" header="0.3" footer="0.3"/>
  <pageSetup paperSize="9" scale="60" fitToWidth="1" fitToHeight="1" orientation="portrait" usePrinterDefaults="1"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選択肢!$A$2:$A$34</xm:f>
          </x14:formula1>
          <xm:sqref>C9</xm:sqref>
        </x14:dataValidation>
        <x14:dataValidation type="list" allowBlank="1" showDropDown="0" showInputMessage="1" showErrorMessage="1">
          <x14:formula1>
            <xm:f>選択肢!$A$2:$A$64</xm:f>
          </x14:formula1>
          <xm:sqref>C10:C13</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11</vt:i4>
      </vt:variant>
    </vt:vector>
  </HeadingPairs>
  <TitlesOfParts>
    <vt:vector size="11" baseType="lpstr">
      <vt:lpstr>【調査について】　※要確認</vt:lpstr>
      <vt:lpstr>①介護ソフト以外</vt:lpstr>
      <vt:lpstr>① (記入例)</vt:lpstr>
      <vt:lpstr>②介護ソフト</vt:lpstr>
      <vt:lpstr>② (記入例)</vt:lpstr>
      <vt:lpstr>③パッケージ</vt:lpstr>
      <vt:lpstr>③(記入例)</vt:lpstr>
      <vt:lpstr>④業務改善支援</vt:lpstr>
      <vt:lpstr>④(記入例)</vt:lpstr>
      <vt:lpstr>選択肢</vt:lpstr>
      <vt:lpstr>サービス種別</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鳥取県</dc:creator>
  <cp:lastModifiedBy>池田　智紀</cp:lastModifiedBy>
  <cp:lastPrinted>2023-09-20T04:11:33Z</cp:lastPrinted>
  <dcterms:created xsi:type="dcterms:W3CDTF">2021-09-23T23:41:42Z</dcterms:created>
  <dcterms:modified xsi:type="dcterms:W3CDTF">2025-10-09T06:51:28Z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2025-10-09T06:51:28Z</vt:filetime>
  </property>
</Properties>
</file>